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sarnold/Documents/"/>
    </mc:Choice>
  </mc:AlternateContent>
  <xr:revisionPtr revIDLastSave="0" documentId="13_ncr:1_{4FFBCDFD-A573-D142-BBEF-D66E7CED1F91}" xr6:coauthVersionLast="45" xr6:coauthVersionMax="45" xr10:uidLastSave="{00000000-0000-0000-0000-000000000000}"/>
  <bookViews>
    <workbookView xWindow="240" yWindow="1940" windowWidth="37720" windowHeight="21280" xr2:uid="{2BC90C90-D12A-FC48-8358-016559306E1C}"/>
  </bookViews>
  <sheets>
    <sheet name="VPD" sheetId="1" r:id="rId1"/>
    <sheet name="Sheet1" sheetId="7" r:id="rId2"/>
    <sheet name="Early Veg" sheetId="3" state="hidden" r:id="rId3"/>
    <sheet name="VEG" sheetId="4" state="hidden" r:id="rId4"/>
    <sheet name="Flower" sheetId="5" state="hidden" r:id="rId5"/>
    <sheet name="Late Flower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BC10" i="1"/>
  <c r="D10" i="1"/>
  <c r="D4" i="7"/>
  <c r="Q4" i="5" l="1"/>
  <c r="Q2" i="5" s="1"/>
  <c r="Q4" i="1"/>
  <c r="Q2" i="1" s="1"/>
  <c r="V5" i="6"/>
  <c r="V3" i="6" s="1"/>
  <c r="Q5" i="5" l="1"/>
  <c r="Q6" i="5"/>
  <c r="Q3" i="5"/>
  <c r="V7" i="6"/>
  <c r="F43" i="6"/>
  <c r="G43" i="6" s="1"/>
  <c r="H43" i="6" s="1"/>
  <c r="I43" i="6" s="1"/>
  <c r="J43" i="6" s="1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Y43" i="6" s="1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AJ43" i="6" s="1"/>
  <c r="AK43" i="6" s="1"/>
  <c r="AL43" i="6" s="1"/>
  <c r="AM43" i="6" s="1"/>
  <c r="AN43" i="6" s="1"/>
  <c r="AO43" i="6" s="1"/>
  <c r="AP43" i="6" s="1"/>
  <c r="AQ43" i="6" s="1"/>
  <c r="AR43" i="6" s="1"/>
  <c r="AS43" i="6" s="1"/>
  <c r="AT43" i="6" s="1"/>
  <c r="AU43" i="6" s="1"/>
  <c r="AV43" i="6" s="1"/>
  <c r="AW43" i="6" s="1"/>
  <c r="AX43" i="6" s="1"/>
  <c r="AY43" i="6" s="1"/>
  <c r="AZ43" i="6" s="1"/>
  <c r="BA43" i="6" s="1"/>
  <c r="BC42" i="6"/>
  <c r="BB42" i="6"/>
  <c r="E42" i="6"/>
  <c r="D42" i="6"/>
  <c r="B42" i="6"/>
  <c r="BD41" i="6"/>
  <c r="BC41" i="6"/>
  <c r="C41" i="6"/>
  <c r="C40" i="6" s="1"/>
  <c r="B41" i="6"/>
  <c r="BD40" i="6"/>
  <c r="BC40" i="6"/>
  <c r="BD39" i="6"/>
  <c r="G13" i="6"/>
  <c r="H13" i="6" s="1"/>
  <c r="F13" i="6"/>
  <c r="F42" i="6" s="1"/>
  <c r="F43" i="5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R43" i="5" s="1"/>
  <c r="S43" i="5" s="1"/>
  <c r="T43" i="5" s="1"/>
  <c r="U43" i="5" s="1"/>
  <c r="V43" i="5" s="1"/>
  <c r="W43" i="5" s="1"/>
  <c r="X43" i="5" s="1"/>
  <c r="Y43" i="5" s="1"/>
  <c r="Z43" i="5" s="1"/>
  <c r="AA43" i="5" s="1"/>
  <c r="AB43" i="5" s="1"/>
  <c r="AC43" i="5" s="1"/>
  <c r="AD43" i="5" s="1"/>
  <c r="AE43" i="5" s="1"/>
  <c r="AF43" i="5" s="1"/>
  <c r="AG43" i="5" s="1"/>
  <c r="AH43" i="5" s="1"/>
  <c r="AI43" i="5" s="1"/>
  <c r="AJ43" i="5" s="1"/>
  <c r="AK43" i="5" s="1"/>
  <c r="AL43" i="5" s="1"/>
  <c r="AM43" i="5" s="1"/>
  <c r="AN43" i="5" s="1"/>
  <c r="AO43" i="5" s="1"/>
  <c r="AP43" i="5" s="1"/>
  <c r="AQ43" i="5" s="1"/>
  <c r="AR43" i="5" s="1"/>
  <c r="AS43" i="5" s="1"/>
  <c r="AT43" i="5" s="1"/>
  <c r="AU43" i="5" s="1"/>
  <c r="AV43" i="5" s="1"/>
  <c r="AW43" i="5" s="1"/>
  <c r="AX43" i="5" s="1"/>
  <c r="AY43" i="5" s="1"/>
  <c r="AZ43" i="5" s="1"/>
  <c r="BA43" i="5" s="1"/>
  <c r="BC42" i="5"/>
  <c r="B42" i="5"/>
  <c r="BD41" i="5"/>
  <c r="BD40" i="5" s="1"/>
  <c r="C41" i="5"/>
  <c r="B41" i="5" s="1"/>
  <c r="BB41" i="5" s="1"/>
  <c r="F13" i="5"/>
  <c r="C40" i="5" l="1"/>
  <c r="C39" i="5" s="1"/>
  <c r="B39" i="5" s="1"/>
  <c r="D39" i="5" s="1"/>
  <c r="V6" i="6"/>
  <c r="V4" i="6"/>
  <c r="H42" i="6"/>
  <c r="I13" i="6"/>
  <c r="I41" i="6" s="1"/>
  <c r="E41" i="6"/>
  <c r="D41" i="6"/>
  <c r="H41" i="6"/>
  <c r="BB41" i="6"/>
  <c r="G41" i="6"/>
  <c r="F41" i="6"/>
  <c r="BD38" i="6"/>
  <c r="BC39" i="6"/>
  <c r="C39" i="6"/>
  <c r="B40" i="6"/>
  <c r="G42" i="6"/>
  <c r="F41" i="5"/>
  <c r="G13" i="5"/>
  <c r="H13" i="5" s="1"/>
  <c r="H41" i="5" s="1"/>
  <c r="BB39" i="5"/>
  <c r="F39" i="5"/>
  <c r="E39" i="5"/>
  <c r="E41" i="5"/>
  <c r="D41" i="5"/>
  <c r="BD39" i="5"/>
  <c r="BC40" i="5"/>
  <c r="C38" i="5"/>
  <c r="BC41" i="5"/>
  <c r="D42" i="5"/>
  <c r="E42" i="5"/>
  <c r="F42" i="5"/>
  <c r="BB42" i="5"/>
  <c r="F43" i="4"/>
  <c r="G43" i="4" s="1"/>
  <c r="H43" i="4" s="1"/>
  <c r="I43" i="4" s="1"/>
  <c r="J43" i="4" s="1"/>
  <c r="K43" i="4" s="1"/>
  <c r="L43" i="4" s="1"/>
  <c r="M43" i="4" s="1"/>
  <c r="N43" i="4" s="1"/>
  <c r="O43" i="4" s="1"/>
  <c r="BC42" i="4"/>
  <c r="B42" i="4"/>
  <c r="BD41" i="4"/>
  <c r="BD40" i="4" s="1"/>
  <c r="BD39" i="4" s="1"/>
  <c r="C41" i="4"/>
  <c r="C40" i="4" s="1"/>
  <c r="F13" i="4"/>
  <c r="G13" i="4" s="1"/>
  <c r="H13" i="4" s="1"/>
  <c r="I13" i="4" s="1"/>
  <c r="J13" i="4" s="1"/>
  <c r="K13" i="4" s="1"/>
  <c r="L13" i="4" s="1"/>
  <c r="M13" i="4" s="1"/>
  <c r="N13" i="4" s="1"/>
  <c r="O13" i="4" s="1"/>
  <c r="V5" i="4"/>
  <c r="V7" i="4" s="1"/>
  <c r="F43" i="3"/>
  <c r="G43" i="3" s="1"/>
  <c r="H43" i="3" s="1"/>
  <c r="I43" i="3" s="1"/>
  <c r="J43" i="3" s="1"/>
  <c r="K43" i="3" s="1"/>
  <c r="L43" i="3" s="1"/>
  <c r="M43" i="3" s="1"/>
  <c r="N43" i="3" s="1"/>
  <c r="O43" i="3" s="1"/>
  <c r="P43" i="3" s="1"/>
  <c r="Q43" i="3" s="1"/>
  <c r="R43" i="3" s="1"/>
  <c r="S43" i="3" s="1"/>
  <c r="T43" i="3" s="1"/>
  <c r="U43" i="3" s="1"/>
  <c r="V43" i="3" s="1"/>
  <c r="W43" i="3" s="1"/>
  <c r="X43" i="3" s="1"/>
  <c r="Y43" i="3" s="1"/>
  <c r="Z43" i="3" s="1"/>
  <c r="AA43" i="3" s="1"/>
  <c r="AB43" i="3" s="1"/>
  <c r="AC43" i="3" s="1"/>
  <c r="AD43" i="3" s="1"/>
  <c r="AE43" i="3" s="1"/>
  <c r="AF43" i="3" s="1"/>
  <c r="AG43" i="3" s="1"/>
  <c r="AH43" i="3" s="1"/>
  <c r="AI43" i="3" s="1"/>
  <c r="AJ43" i="3" s="1"/>
  <c r="AK43" i="3" s="1"/>
  <c r="AL43" i="3" s="1"/>
  <c r="AM43" i="3" s="1"/>
  <c r="AN43" i="3" s="1"/>
  <c r="AO43" i="3" s="1"/>
  <c r="AP43" i="3" s="1"/>
  <c r="AQ43" i="3" s="1"/>
  <c r="AR43" i="3" s="1"/>
  <c r="AS43" i="3" s="1"/>
  <c r="AT43" i="3" s="1"/>
  <c r="AU43" i="3" s="1"/>
  <c r="AV43" i="3" s="1"/>
  <c r="AW43" i="3" s="1"/>
  <c r="AX43" i="3" s="1"/>
  <c r="AY43" i="3" s="1"/>
  <c r="AZ43" i="3" s="1"/>
  <c r="BA43" i="3" s="1"/>
  <c r="B42" i="3"/>
  <c r="BB42" i="3" s="1"/>
  <c r="BC41" i="3"/>
  <c r="BC40" i="3" s="1"/>
  <c r="C41" i="3"/>
  <c r="B41" i="3" s="1"/>
  <c r="BB41" i="3" s="1"/>
  <c r="F13" i="3"/>
  <c r="G4" i="3"/>
  <c r="G3" i="3" s="1"/>
  <c r="BC38" i="1"/>
  <c r="BD37" i="1"/>
  <c r="BC37" i="1" s="1"/>
  <c r="B38" i="1"/>
  <c r="F39" i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O39" i="1" s="1"/>
  <c r="AP39" i="1" s="1"/>
  <c r="AQ39" i="1" s="1"/>
  <c r="AR39" i="1" s="1"/>
  <c r="AS39" i="1" s="1"/>
  <c r="AT39" i="1" s="1"/>
  <c r="AU39" i="1" s="1"/>
  <c r="AV39" i="1" s="1"/>
  <c r="AW39" i="1" s="1"/>
  <c r="AX39" i="1" s="1"/>
  <c r="AY39" i="1" s="1"/>
  <c r="AZ39" i="1" s="1"/>
  <c r="BA39" i="1" s="1"/>
  <c r="F9" i="1"/>
  <c r="G9" i="1" s="1"/>
  <c r="Q5" i="1"/>
  <c r="C37" i="1"/>
  <c r="B37" i="1" s="1"/>
  <c r="G39" i="5" l="1"/>
  <c r="G42" i="5"/>
  <c r="G41" i="5"/>
  <c r="H39" i="5"/>
  <c r="B40" i="5"/>
  <c r="H40" i="5" s="1"/>
  <c r="O42" i="4"/>
  <c r="P43" i="4"/>
  <c r="Q43" i="4" s="1"/>
  <c r="R43" i="4" s="1"/>
  <c r="S43" i="4" s="1"/>
  <c r="T43" i="4" s="1"/>
  <c r="U43" i="4" s="1"/>
  <c r="V43" i="4" s="1"/>
  <c r="W43" i="4" s="1"/>
  <c r="X43" i="4" s="1"/>
  <c r="Y43" i="4" s="1"/>
  <c r="Z43" i="4" s="1"/>
  <c r="AA43" i="4" s="1"/>
  <c r="AB43" i="4" s="1"/>
  <c r="AC43" i="4" s="1"/>
  <c r="AD43" i="4" s="1"/>
  <c r="AE43" i="4" s="1"/>
  <c r="AF43" i="4" s="1"/>
  <c r="AG43" i="4" s="1"/>
  <c r="AH43" i="4" s="1"/>
  <c r="AI43" i="4" s="1"/>
  <c r="AJ43" i="4" s="1"/>
  <c r="AK43" i="4" s="1"/>
  <c r="AL43" i="4" s="1"/>
  <c r="AM43" i="4" s="1"/>
  <c r="AN43" i="4" s="1"/>
  <c r="AO43" i="4" s="1"/>
  <c r="AP43" i="4" s="1"/>
  <c r="AQ43" i="4" s="1"/>
  <c r="AR43" i="4" s="1"/>
  <c r="P13" i="4"/>
  <c r="Q13" i="4" s="1"/>
  <c r="E42" i="4"/>
  <c r="C40" i="3"/>
  <c r="B40" i="3" s="1"/>
  <c r="BB40" i="3" s="1"/>
  <c r="B39" i="6"/>
  <c r="C38" i="6"/>
  <c r="BD37" i="6"/>
  <c r="BC38" i="6"/>
  <c r="I42" i="6"/>
  <c r="J13" i="6"/>
  <c r="D40" i="6"/>
  <c r="J40" i="6"/>
  <c r="H40" i="6"/>
  <c r="G40" i="6"/>
  <c r="BB40" i="6"/>
  <c r="I40" i="6"/>
  <c r="F40" i="6"/>
  <c r="E40" i="6"/>
  <c r="B38" i="5"/>
  <c r="C37" i="5"/>
  <c r="BD38" i="5"/>
  <c r="BC39" i="5"/>
  <c r="H42" i="5"/>
  <c r="I13" i="5"/>
  <c r="I40" i="5" s="1"/>
  <c r="D40" i="5"/>
  <c r="E40" i="5"/>
  <c r="BC41" i="4"/>
  <c r="V3" i="4"/>
  <c r="F41" i="3"/>
  <c r="H9" i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V4" i="4"/>
  <c r="V6" i="4"/>
  <c r="C39" i="4"/>
  <c r="B40" i="4"/>
  <c r="BD38" i="4"/>
  <c r="BC39" i="4"/>
  <c r="H42" i="4"/>
  <c r="I42" i="4"/>
  <c r="BC40" i="4"/>
  <c r="J42" i="4"/>
  <c r="K42" i="4"/>
  <c r="B41" i="4"/>
  <c r="D42" i="4"/>
  <c r="L42" i="4"/>
  <c r="M42" i="4"/>
  <c r="F42" i="4"/>
  <c r="N42" i="4"/>
  <c r="BB42" i="4"/>
  <c r="G42" i="4"/>
  <c r="D42" i="3"/>
  <c r="G2" i="3"/>
  <c r="G5" i="3"/>
  <c r="G6" i="3"/>
  <c r="G13" i="3"/>
  <c r="BC39" i="3"/>
  <c r="E42" i="3"/>
  <c r="D41" i="3"/>
  <c r="F42" i="3"/>
  <c r="E41" i="3"/>
  <c r="BD36" i="1"/>
  <c r="Q3" i="1"/>
  <c r="Q1" i="1"/>
  <c r="Q6" i="1"/>
  <c r="Q7" i="1" s="1"/>
  <c r="C36" i="1"/>
  <c r="B36" i="1" s="1"/>
  <c r="BB40" i="5" l="1"/>
  <c r="G40" i="5"/>
  <c r="F40" i="5"/>
  <c r="P42" i="4"/>
  <c r="AS43" i="4"/>
  <c r="AT43" i="4" s="1"/>
  <c r="AU43" i="4" s="1"/>
  <c r="AV43" i="4" s="1"/>
  <c r="AW43" i="4" s="1"/>
  <c r="AX43" i="4" s="1"/>
  <c r="AY43" i="4" s="1"/>
  <c r="AZ43" i="4" s="1"/>
  <c r="BA43" i="4" s="1"/>
  <c r="O41" i="4"/>
  <c r="O40" i="4"/>
  <c r="R13" i="4"/>
  <c r="S13" i="4" s="1"/>
  <c r="S40" i="4" s="1"/>
  <c r="Q42" i="4"/>
  <c r="P41" i="4"/>
  <c r="P40" i="4"/>
  <c r="F40" i="3"/>
  <c r="G40" i="3"/>
  <c r="C39" i="3"/>
  <c r="D40" i="3"/>
  <c r="E40" i="3"/>
  <c r="K13" i="6"/>
  <c r="J41" i="6"/>
  <c r="J42" i="6"/>
  <c r="BD36" i="6"/>
  <c r="BC37" i="6"/>
  <c r="B38" i="6"/>
  <c r="C37" i="6"/>
  <c r="K39" i="6"/>
  <c r="J39" i="6"/>
  <c r="I39" i="6"/>
  <c r="G39" i="6"/>
  <c r="BB39" i="6"/>
  <c r="F39" i="6"/>
  <c r="H39" i="6"/>
  <c r="E39" i="6"/>
  <c r="D39" i="6"/>
  <c r="I42" i="5"/>
  <c r="J13" i="5"/>
  <c r="I41" i="5"/>
  <c r="I39" i="5"/>
  <c r="BD37" i="5"/>
  <c r="BC38" i="5"/>
  <c r="C36" i="5"/>
  <c r="B37" i="5"/>
  <c r="J38" i="5"/>
  <c r="I38" i="5"/>
  <c r="H38" i="5"/>
  <c r="G38" i="5"/>
  <c r="BB38" i="5"/>
  <c r="F38" i="5"/>
  <c r="E38" i="5"/>
  <c r="D38" i="5"/>
  <c r="BD37" i="4"/>
  <c r="BC38" i="4"/>
  <c r="L40" i="4"/>
  <c r="D40" i="4"/>
  <c r="K40" i="4"/>
  <c r="J40" i="4"/>
  <c r="Q40" i="4"/>
  <c r="I40" i="4"/>
  <c r="H40" i="4"/>
  <c r="G40" i="4"/>
  <c r="BB40" i="4"/>
  <c r="N40" i="4"/>
  <c r="F40" i="4"/>
  <c r="M40" i="4"/>
  <c r="E40" i="4"/>
  <c r="B39" i="4"/>
  <c r="C38" i="4"/>
  <c r="M41" i="4"/>
  <c r="E41" i="4"/>
  <c r="L41" i="4"/>
  <c r="D41" i="4"/>
  <c r="K41" i="4"/>
  <c r="J41" i="4"/>
  <c r="Q41" i="4"/>
  <c r="I41" i="4"/>
  <c r="H41" i="4"/>
  <c r="G41" i="4"/>
  <c r="BB41" i="4"/>
  <c r="N41" i="4"/>
  <c r="F41" i="4"/>
  <c r="B39" i="3"/>
  <c r="C38" i="3"/>
  <c r="BC38" i="3"/>
  <c r="G42" i="3"/>
  <c r="G41" i="3"/>
  <c r="H13" i="3"/>
  <c r="BD35" i="1"/>
  <c r="BC36" i="1"/>
  <c r="C35" i="1"/>
  <c r="B35" i="1" s="1"/>
  <c r="R41" i="4" l="1"/>
  <c r="S41" i="4"/>
  <c r="R40" i="4"/>
  <c r="O39" i="4"/>
  <c r="R42" i="4"/>
  <c r="T13" i="4"/>
  <c r="T39" i="4" s="1"/>
  <c r="S42" i="4"/>
  <c r="P39" i="4"/>
  <c r="BC36" i="6"/>
  <c r="BD35" i="6"/>
  <c r="C36" i="6"/>
  <c r="B37" i="6"/>
  <c r="J38" i="6"/>
  <c r="I38" i="6"/>
  <c r="BB38" i="6"/>
  <c r="F38" i="6"/>
  <c r="E38" i="6"/>
  <c r="H38" i="6"/>
  <c r="G38" i="6"/>
  <c r="D38" i="6"/>
  <c r="K38" i="6"/>
  <c r="L13" i="6"/>
  <c r="K42" i="6"/>
  <c r="K41" i="6"/>
  <c r="K40" i="6"/>
  <c r="C35" i="5"/>
  <c r="B36" i="5"/>
  <c r="I37" i="5"/>
  <c r="H37" i="5"/>
  <c r="G37" i="5"/>
  <c r="BB37" i="5"/>
  <c r="F37" i="5"/>
  <c r="E37" i="5"/>
  <c r="D37" i="5"/>
  <c r="J37" i="5"/>
  <c r="BD36" i="5"/>
  <c r="BC37" i="5"/>
  <c r="J42" i="5"/>
  <c r="K13" i="5"/>
  <c r="K37" i="5" s="1"/>
  <c r="J41" i="5"/>
  <c r="J39" i="5"/>
  <c r="J40" i="5"/>
  <c r="B38" i="4"/>
  <c r="C37" i="4"/>
  <c r="S39" i="4"/>
  <c r="K39" i="4"/>
  <c r="R39" i="4"/>
  <c r="J39" i="4"/>
  <c r="Q39" i="4"/>
  <c r="I39" i="4"/>
  <c r="H39" i="4"/>
  <c r="G39" i="4"/>
  <c r="BB39" i="4"/>
  <c r="N39" i="4"/>
  <c r="F39" i="4"/>
  <c r="M39" i="4"/>
  <c r="E39" i="4"/>
  <c r="L39" i="4"/>
  <c r="D39" i="4"/>
  <c r="BD36" i="4"/>
  <c r="BD35" i="4" s="1"/>
  <c r="BC35" i="4" s="1"/>
  <c r="BC37" i="4"/>
  <c r="B38" i="3"/>
  <c r="H38" i="3" s="1"/>
  <c r="C37" i="3"/>
  <c r="E39" i="3"/>
  <c r="G39" i="3"/>
  <c r="BB39" i="3"/>
  <c r="F39" i="3"/>
  <c r="D39" i="3"/>
  <c r="BC37" i="3"/>
  <c r="H42" i="3"/>
  <c r="I13" i="3"/>
  <c r="H41" i="3"/>
  <c r="H39" i="3"/>
  <c r="H40" i="3"/>
  <c r="BC35" i="1"/>
  <c r="BD34" i="1"/>
  <c r="C34" i="1"/>
  <c r="B34" i="1" s="1"/>
  <c r="O38" i="4" l="1"/>
  <c r="BD34" i="4"/>
  <c r="U13" i="4"/>
  <c r="T42" i="4"/>
  <c r="T41" i="4"/>
  <c r="T40" i="4"/>
  <c r="P38" i="4"/>
  <c r="L42" i="6"/>
  <c r="M13" i="6"/>
  <c r="L41" i="6"/>
  <c r="L40" i="6"/>
  <c r="L39" i="6"/>
  <c r="L38" i="6"/>
  <c r="I37" i="6"/>
  <c r="H37" i="6"/>
  <c r="M37" i="6"/>
  <c r="E37" i="6"/>
  <c r="L37" i="6"/>
  <c r="D37" i="6"/>
  <c r="K37" i="6"/>
  <c r="J37" i="6"/>
  <c r="G37" i="6"/>
  <c r="BB37" i="6"/>
  <c r="F37" i="6"/>
  <c r="C35" i="6"/>
  <c r="B36" i="6"/>
  <c r="BC35" i="6"/>
  <c r="BD34" i="6"/>
  <c r="BC36" i="5"/>
  <c r="BD35" i="5"/>
  <c r="H36" i="5"/>
  <c r="G36" i="5"/>
  <c r="BB36" i="5"/>
  <c r="F36" i="5"/>
  <c r="E36" i="5"/>
  <c r="D36" i="5"/>
  <c r="K36" i="5"/>
  <c r="J36" i="5"/>
  <c r="I36" i="5"/>
  <c r="L13" i="5"/>
  <c r="K39" i="5"/>
  <c r="K42" i="5"/>
  <c r="K41" i="5"/>
  <c r="K40" i="5"/>
  <c r="K38" i="5"/>
  <c r="C34" i="5"/>
  <c r="B35" i="5"/>
  <c r="C36" i="4"/>
  <c r="C35" i="4" s="1"/>
  <c r="B35" i="4" s="1"/>
  <c r="B37" i="4"/>
  <c r="BC36" i="4"/>
  <c r="R38" i="4"/>
  <c r="J38" i="4"/>
  <c r="Q38" i="4"/>
  <c r="I38" i="4"/>
  <c r="H38" i="4"/>
  <c r="G38" i="4"/>
  <c r="BB38" i="4"/>
  <c r="N38" i="4"/>
  <c r="F38" i="4"/>
  <c r="U38" i="4"/>
  <c r="M38" i="4"/>
  <c r="E38" i="4"/>
  <c r="T38" i="4"/>
  <c r="L38" i="4"/>
  <c r="D38" i="4"/>
  <c r="S38" i="4"/>
  <c r="K38" i="4"/>
  <c r="B37" i="3"/>
  <c r="I37" i="3" s="1"/>
  <c r="C36" i="3"/>
  <c r="D38" i="3"/>
  <c r="G38" i="3"/>
  <c r="BB38" i="3"/>
  <c r="F38" i="3"/>
  <c r="E38" i="3"/>
  <c r="BC36" i="3"/>
  <c r="I42" i="3"/>
  <c r="J13" i="3"/>
  <c r="I40" i="3"/>
  <c r="I41" i="3"/>
  <c r="I39" i="3"/>
  <c r="I38" i="3"/>
  <c r="BC34" i="1"/>
  <c r="BD33" i="1"/>
  <c r="C33" i="1"/>
  <c r="B33" i="1" s="1"/>
  <c r="O37" i="4" l="1"/>
  <c r="J35" i="4"/>
  <c r="R35" i="4"/>
  <c r="K35" i="4"/>
  <c r="S35" i="4"/>
  <c r="D35" i="4"/>
  <c r="L35" i="4"/>
  <c r="T35" i="4"/>
  <c r="E35" i="4"/>
  <c r="M35" i="4"/>
  <c r="U35" i="4"/>
  <c r="BB35" i="4"/>
  <c r="F35" i="4"/>
  <c r="I35" i="4"/>
  <c r="N35" i="4"/>
  <c r="G35" i="4"/>
  <c r="O35" i="4"/>
  <c r="H35" i="4"/>
  <c r="P35" i="4"/>
  <c r="Q35" i="4"/>
  <c r="C34" i="4"/>
  <c r="BC34" i="4"/>
  <c r="BD33" i="4"/>
  <c r="BC33" i="4" s="1"/>
  <c r="V13" i="4"/>
  <c r="V35" i="4" s="1"/>
  <c r="U42" i="4"/>
  <c r="U40" i="4"/>
  <c r="U41" i="4"/>
  <c r="U39" i="4"/>
  <c r="P37" i="4"/>
  <c r="BD33" i="6"/>
  <c r="BC34" i="6"/>
  <c r="H36" i="6"/>
  <c r="G36" i="6"/>
  <c r="L36" i="6"/>
  <c r="D36" i="6"/>
  <c r="K36" i="6"/>
  <c r="BB36" i="6"/>
  <c r="F36" i="6"/>
  <c r="E36" i="6"/>
  <c r="N36" i="6"/>
  <c r="M36" i="6"/>
  <c r="J36" i="6"/>
  <c r="I36" i="6"/>
  <c r="B35" i="6"/>
  <c r="C34" i="6"/>
  <c r="M42" i="6"/>
  <c r="N13" i="6"/>
  <c r="M41" i="6"/>
  <c r="M40" i="6"/>
  <c r="M39" i="6"/>
  <c r="M38" i="6"/>
  <c r="M13" i="5"/>
  <c r="M35" i="5" s="1"/>
  <c r="L39" i="5"/>
  <c r="L42" i="5"/>
  <c r="L41" i="5"/>
  <c r="L40" i="5"/>
  <c r="L38" i="5"/>
  <c r="L37" i="5"/>
  <c r="G35" i="5"/>
  <c r="BB35" i="5"/>
  <c r="F35" i="5"/>
  <c r="E35" i="5"/>
  <c r="L35" i="5"/>
  <c r="D35" i="5"/>
  <c r="K35" i="5"/>
  <c r="J35" i="5"/>
  <c r="I35" i="5"/>
  <c r="H35" i="5"/>
  <c r="C33" i="5"/>
  <c r="B34" i="5"/>
  <c r="L36" i="5"/>
  <c r="BC35" i="5"/>
  <c r="BD34" i="5"/>
  <c r="Q37" i="4"/>
  <c r="I37" i="4"/>
  <c r="H37" i="4"/>
  <c r="BB37" i="4"/>
  <c r="N37" i="4"/>
  <c r="F37" i="4"/>
  <c r="U37" i="4"/>
  <c r="M37" i="4"/>
  <c r="E37" i="4"/>
  <c r="T37" i="4"/>
  <c r="L37" i="4"/>
  <c r="D37" i="4"/>
  <c r="S37" i="4"/>
  <c r="K37" i="4"/>
  <c r="R37" i="4"/>
  <c r="J37" i="4"/>
  <c r="G37" i="4"/>
  <c r="B36" i="4"/>
  <c r="C35" i="3"/>
  <c r="B36" i="3"/>
  <c r="J36" i="3" s="1"/>
  <c r="D37" i="3"/>
  <c r="G37" i="3"/>
  <c r="BB37" i="3"/>
  <c r="F37" i="3"/>
  <c r="E37" i="3"/>
  <c r="H37" i="3"/>
  <c r="J42" i="3"/>
  <c r="K13" i="3"/>
  <c r="J39" i="3"/>
  <c r="J38" i="3"/>
  <c r="J40" i="3"/>
  <c r="J41" i="3"/>
  <c r="J37" i="3"/>
  <c r="BC35" i="3"/>
  <c r="BC33" i="1"/>
  <c r="BD32" i="1"/>
  <c r="C32" i="1"/>
  <c r="B32" i="1" s="1"/>
  <c r="V37" i="4" l="1"/>
  <c r="O36" i="4"/>
  <c r="C33" i="4"/>
  <c r="B33" i="4" s="1"/>
  <c r="B34" i="4"/>
  <c r="W13" i="4"/>
  <c r="W35" i="4" s="1"/>
  <c r="V42" i="4"/>
  <c r="V40" i="4"/>
  <c r="V41" i="4"/>
  <c r="V39" i="4"/>
  <c r="V38" i="4"/>
  <c r="P36" i="4"/>
  <c r="B34" i="6"/>
  <c r="C33" i="6"/>
  <c r="G35" i="6"/>
  <c r="BB35" i="6"/>
  <c r="K35" i="6"/>
  <c r="J35" i="6"/>
  <c r="D35" i="6"/>
  <c r="N35" i="6"/>
  <c r="M35" i="6"/>
  <c r="L35" i="6"/>
  <c r="I35" i="6"/>
  <c r="H35" i="6"/>
  <c r="F35" i="6"/>
  <c r="E35" i="6"/>
  <c r="N42" i="6"/>
  <c r="O13" i="6"/>
  <c r="N41" i="6"/>
  <c r="N40" i="6"/>
  <c r="N39" i="6"/>
  <c r="N38" i="6"/>
  <c r="N37" i="6"/>
  <c r="BD32" i="6"/>
  <c r="BC33" i="6"/>
  <c r="BD33" i="5"/>
  <c r="BC34" i="5"/>
  <c r="BB34" i="5"/>
  <c r="F34" i="5"/>
  <c r="M34" i="5"/>
  <c r="E34" i="5"/>
  <c r="L34" i="5"/>
  <c r="D34" i="5"/>
  <c r="K34" i="5"/>
  <c r="J34" i="5"/>
  <c r="I34" i="5"/>
  <c r="H34" i="5"/>
  <c r="G34" i="5"/>
  <c r="C32" i="5"/>
  <c r="B33" i="5"/>
  <c r="N13" i="5"/>
  <c r="N34" i="5" s="1"/>
  <c r="M42" i="5"/>
  <c r="M41" i="5"/>
  <c r="M39" i="5"/>
  <c r="M40" i="5"/>
  <c r="M38" i="5"/>
  <c r="M37" i="5"/>
  <c r="M36" i="5"/>
  <c r="H36" i="4"/>
  <c r="G36" i="4"/>
  <c r="U36" i="4"/>
  <c r="M36" i="4"/>
  <c r="E36" i="4"/>
  <c r="S36" i="4"/>
  <c r="K36" i="4"/>
  <c r="R36" i="4"/>
  <c r="Q36" i="4"/>
  <c r="N36" i="4"/>
  <c r="L36" i="4"/>
  <c r="J36" i="4"/>
  <c r="I36" i="4"/>
  <c r="BB36" i="4"/>
  <c r="V36" i="4"/>
  <c r="F36" i="4"/>
  <c r="T36" i="4"/>
  <c r="D36" i="4"/>
  <c r="C34" i="3"/>
  <c r="B34" i="3" s="1"/>
  <c r="B35" i="3"/>
  <c r="K35" i="3" s="1"/>
  <c r="H36" i="3"/>
  <c r="F36" i="3"/>
  <c r="G36" i="3"/>
  <c r="BB36" i="3"/>
  <c r="D36" i="3"/>
  <c r="E36" i="3"/>
  <c r="I36" i="3"/>
  <c r="BC34" i="3"/>
  <c r="L13" i="3"/>
  <c r="K41" i="3"/>
  <c r="K39" i="3"/>
  <c r="K40" i="3"/>
  <c r="K38" i="3"/>
  <c r="K42" i="3"/>
  <c r="K37" i="3"/>
  <c r="K36" i="3"/>
  <c r="BC32" i="1"/>
  <c r="BD31" i="1"/>
  <c r="C31" i="1"/>
  <c r="B31" i="1" s="1"/>
  <c r="W36" i="4" l="1"/>
  <c r="D34" i="4"/>
  <c r="L34" i="4"/>
  <c r="T34" i="4"/>
  <c r="V34" i="4"/>
  <c r="O34" i="4"/>
  <c r="E34" i="4"/>
  <c r="M34" i="4"/>
  <c r="U34" i="4"/>
  <c r="BB34" i="4"/>
  <c r="N34" i="4"/>
  <c r="G34" i="4"/>
  <c r="F34" i="4"/>
  <c r="W34" i="4"/>
  <c r="R34" i="4"/>
  <c r="J34" i="4"/>
  <c r="H34" i="4"/>
  <c r="P34" i="4"/>
  <c r="I34" i="4"/>
  <c r="Q34" i="4"/>
  <c r="K34" i="4"/>
  <c r="S34" i="4"/>
  <c r="J33" i="4"/>
  <c r="R33" i="4"/>
  <c r="T33" i="4"/>
  <c r="M33" i="4"/>
  <c r="H33" i="4"/>
  <c r="K33" i="4"/>
  <c r="S33" i="4"/>
  <c r="L33" i="4"/>
  <c r="U33" i="4"/>
  <c r="P33" i="4"/>
  <c r="D33" i="4"/>
  <c r="BB33" i="4"/>
  <c r="E33" i="4"/>
  <c r="F33" i="4"/>
  <c r="N33" i="4"/>
  <c r="V33" i="4"/>
  <c r="G33" i="4"/>
  <c r="O33" i="4"/>
  <c r="W33" i="4"/>
  <c r="I33" i="4"/>
  <c r="Q33" i="4"/>
  <c r="X13" i="4"/>
  <c r="X35" i="4" s="1"/>
  <c r="W42" i="4"/>
  <c r="W41" i="4"/>
  <c r="W40" i="4"/>
  <c r="W39" i="4"/>
  <c r="W38" i="4"/>
  <c r="W37" i="4"/>
  <c r="P13" i="6"/>
  <c r="P34" i="6" s="1"/>
  <c r="O41" i="6"/>
  <c r="O42" i="6"/>
  <c r="O40" i="6"/>
  <c r="O39" i="6"/>
  <c r="O38" i="6"/>
  <c r="O37" i="6"/>
  <c r="O36" i="6"/>
  <c r="O35" i="6"/>
  <c r="BC32" i="6"/>
  <c r="BD31" i="6"/>
  <c r="C32" i="6"/>
  <c r="B33" i="6"/>
  <c r="BB34" i="6"/>
  <c r="N34" i="6"/>
  <c r="F34" i="6"/>
  <c r="J34" i="6"/>
  <c r="I34" i="6"/>
  <c r="G34" i="6"/>
  <c r="E34" i="6"/>
  <c r="D34" i="6"/>
  <c r="O34" i="6"/>
  <c r="M34" i="6"/>
  <c r="L34" i="6"/>
  <c r="K34" i="6"/>
  <c r="H34" i="6"/>
  <c r="M33" i="5"/>
  <c r="E33" i="5"/>
  <c r="L33" i="5"/>
  <c r="D33" i="5"/>
  <c r="K33" i="5"/>
  <c r="J33" i="5"/>
  <c r="BB33" i="5"/>
  <c r="N33" i="5"/>
  <c r="I33" i="5"/>
  <c r="H33" i="5"/>
  <c r="G33" i="5"/>
  <c r="F33" i="5"/>
  <c r="B32" i="5"/>
  <c r="C31" i="5"/>
  <c r="O13" i="5"/>
  <c r="O33" i="5" s="1"/>
  <c r="N41" i="5"/>
  <c r="N39" i="5"/>
  <c r="N42" i="5"/>
  <c r="N40" i="5"/>
  <c r="N38" i="5"/>
  <c r="N37" i="5"/>
  <c r="N36" i="5"/>
  <c r="N35" i="5"/>
  <c r="BC33" i="5"/>
  <c r="BD32" i="5"/>
  <c r="BD32" i="4"/>
  <c r="BB35" i="3"/>
  <c r="G35" i="3"/>
  <c r="D35" i="3"/>
  <c r="F35" i="3"/>
  <c r="E35" i="3"/>
  <c r="I35" i="3"/>
  <c r="H35" i="3"/>
  <c r="J35" i="3"/>
  <c r="C33" i="3"/>
  <c r="B33" i="3" s="1"/>
  <c r="L42" i="3"/>
  <c r="L39" i="3"/>
  <c r="L38" i="3"/>
  <c r="M13" i="3"/>
  <c r="L41" i="3"/>
  <c r="L40" i="3"/>
  <c r="L37" i="3"/>
  <c r="L36" i="3"/>
  <c r="L35" i="3"/>
  <c r="L34" i="3"/>
  <c r="BC33" i="3"/>
  <c r="BD34" i="3"/>
  <c r="BC31" i="1"/>
  <c r="BD30" i="1"/>
  <c r="C30" i="1"/>
  <c r="B30" i="1" s="1"/>
  <c r="X34" i="4" l="1"/>
  <c r="X33" i="4"/>
  <c r="Y13" i="4"/>
  <c r="Y35" i="4" s="1"/>
  <c r="X42" i="4"/>
  <c r="X41" i="4"/>
  <c r="X40" i="4"/>
  <c r="X39" i="4"/>
  <c r="X38" i="4"/>
  <c r="X37" i="4"/>
  <c r="X36" i="4"/>
  <c r="M33" i="6"/>
  <c r="E33" i="6"/>
  <c r="Q33" i="6"/>
  <c r="I33" i="6"/>
  <c r="P33" i="6"/>
  <c r="H33" i="6"/>
  <c r="K33" i="6"/>
  <c r="J33" i="6"/>
  <c r="G33" i="6"/>
  <c r="F33" i="6"/>
  <c r="D33" i="6"/>
  <c r="BB33" i="6"/>
  <c r="O33" i="6"/>
  <c r="N33" i="6"/>
  <c r="L33" i="6"/>
  <c r="C31" i="6"/>
  <c r="B32" i="6"/>
  <c r="BC31" i="6"/>
  <c r="BD30" i="6"/>
  <c r="P42" i="6"/>
  <c r="Q13" i="6"/>
  <c r="P41" i="6"/>
  <c r="P40" i="6"/>
  <c r="P39" i="6"/>
  <c r="P38" i="6"/>
  <c r="P37" i="6"/>
  <c r="P36" i="6"/>
  <c r="P35" i="6"/>
  <c r="P13" i="5"/>
  <c r="P32" i="5" s="1"/>
  <c r="O39" i="5"/>
  <c r="O41" i="5"/>
  <c r="O42" i="5"/>
  <c r="O40" i="5"/>
  <c r="O38" i="5"/>
  <c r="O37" i="5"/>
  <c r="O36" i="5"/>
  <c r="O35" i="5"/>
  <c r="O34" i="5"/>
  <c r="C30" i="5"/>
  <c r="B31" i="5"/>
  <c r="BD31" i="5"/>
  <c r="BC32" i="5"/>
  <c r="L32" i="5"/>
  <c r="D32" i="5"/>
  <c r="K32" i="5"/>
  <c r="J32" i="5"/>
  <c r="I32" i="5"/>
  <c r="BB32" i="5"/>
  <c r="F32" i="5"/>
  <c r="E32" i="5"/>
  <c r="O32" i="5"/>
  <c r="N32" i="5"/>
  <c r="M32" i="5"/>
  <c r="H32" i="5"/>
  <c r="G32" i="5"/>
  <c r="BD31" i="4"/>
  <c r="BC32" i="4"/>
  <c r="C32" i="4"/>
  <c r="F34" i="3"/>
  <c r="G34" i="3"/>
  <c r="E34" i="3"/>
  <c r="BB34" i="3"/>
  <c r="D34" i="3"/>
  <c r="J34" i="3"/>
  <c r="I34" i="3"/>
  <c r="K34" i="3"/>
  <c r="H34" i="3"/>
  <c r="C32" i="3"/>
  <c r="B32" i="3" s="1"/>
  <c r="BC32" i="3"/>
  <c r="BD33" i="3"/>
  <c r="M40" i="3"/>
  <c r="M39" i="3"/>
  <c r="N13" i="3"/>
  <c r="M42" i="3"/>
  <c r="M41" i="3"/>
  <c r="M38" i="3"/>
  <c r="M37" i="3"/>
  <c r="M36" i="3"/>
  <c r="M35" i="3"/>
  <c r="M34" i="3"/>
  <c r="BC30" i="1"/>
  <c r="BD29" i="1"/>
  <c r="C29" i="1"/>
  <c r="B29" i="1" s="1"/>
  <c r="Y34" i="4" l="1"/>
  <c r="Y33" i="4"/>
  <c r="Z13" i="4"/>
  <c r="Z35" i="4" s="1"/>
  <c r="Y42" i="4"/>
  <c r="Y40" i="4"/>
  <c r="Y41" i="4"/>
  <c r="Y39" i="4"/>
  <c r="Y38" i="4"/>
  <c r="Y37" i="4"/>
  <c r="Y36" i="4"/>
  <c r="BD29" i="6"/>
  <c r="BC30" i="6"/>
  <c r="L32" i="6"/>
  <c r="D32" i="6"/>
  <c r="P32" i="6"/>
  <c r="H32" i="6"/>
  <c r="J32" i="6"/>
  <c r="I32" i="6"/>
  <c r="R32" i="6"/>
  <c r="G32" i="6"/>
  <c r="Q32" i="6"/>
  <c r="F32" i="6"/>
  <c r="O32" i="6"/>
  <c r="E32" i="6"/>
  <c r="N32" i="6"/>
  <c r="M32" i="6"/>
  <c r="K32" i="6"/>
  <c r="BB32" i="6"/>
  <c r="C30" i="6"/>
  <c r="B31" i="6"/>
  <c r="Q42" i="6"/>
  <c r="R13" i="6"/>
  <c r="Q41" i="6"/>
  <c r="Q40" i="6"/>
  <c r="Q39" i="6"/>
  <c r="Q38" i="6"/>
  <c r="Q37" i="6"/>
  <c r="Q36" i="6"/>
  <c r="Q35" i="6"/>
  <c r="Q34" i="6"/>
  <c r="BC31" i="5"/>
  <c r="BD30" i="5"/>
  <c r="O31" i="5"/>
  <c r="G31" i="5"/>
  <c r="N31" i="5"/>
  <c r="F31" i="5"/>
  <c r="M31" i="5"/>
  <c r="E31" i="5"/>
  <c r="BB31" i="5"/>
  <c r="L31" i="5"/>
  <c r="D31" i="5"/>
  <c r="K31" i="5"/>
  <c r="J31" i="5"/>
  <c r="I31" i="5"/>
  <c r="P31" i="5"/>
  <c r="H31" i="5"/>
  <c r="C29" i="5"/>
  <c r="B30" i="5"/>
  <c r="P42" i="5"/>
  <c r="Q13" i="5"/>
  <c r="Q31" i="5" s="1"/>
  <c r="P39" i="5"/>
  <c r="P41" i="5"/>
  <c r="P40" i="5"/>
  <c r="P38" i="5"/>
  <c r="P37" i="5"/>
  <c r="P36" i="5"/>
  <c r="P35" i="5"/>
  <c r="P34" i="5"/>
  <c r="P33" i="5"/>
  <c r="B32" i="4"/>
  <c r="C31" i="4"/>
  <c r="BC31" i="4"/>
  <c r="BD30" i="4"/>
  <c r="H33" i="3"/>
  <c r="E33" i="3"/>
  <c r="I33" i="3"/>
  <c r="J33" i="3"/>
  <c r="G33" i="3"/>
  <c r="D33" i="3"/>
  <c r="BB33" i="3"/>
  <c r="F33" i="3"/>
  <c r="K33" i="3"/>
  <c r="L33" i="3"/>
  <c r="M33" i="3"/>
  <c r="C31" i="3"/>
  <c r="B31" i="3" s="1"/>
  <c r="N40" i="3"/>
  <c r="N41" i="3"/>
  <c r="O13" i="3"/>
  <c r="N39" i="3"/>
  <c r="N38" i="3"/>
  <c r="N42" i="3"/>
  <c r="N37" i="3"/>
  <c r="N36" i="3"/>
  <c r="N35" i="3"/>
  <c r="N34" i="3"/>
  <c r="N33" i="3"/>
  <c r="BC31" i="3"/>
  <c r="BD32" i="3"/>
  <c r="BC29" i="1"/>
  <c r="BD28" i="1"/>
  <c r="C28" i="1"/>
  <c r="B28" i="1" s="1"/>
  <c r="O32" i="4" l="1"/>
  <c r="Z34" i="4"/>
  <c r="Z33" i="4"/>
  <c r="AA13" i="4"/>
  <c r="AA35" i="4" s="1"/>
  <c r="Z42" i="4"/>
  <c r="Z40" i="4"/>
  <c r="Z41" i="4"/>
  <c r="Z39" i="4"/>
  <c r="Z38" i="4"/>
  <c r="Z37" i="4"/>
  <c r="Z36" i="4"/>
  <c r="P32" i="4"/>
  <c r="BB31" i="6"/>
  <c r="N31" i="6"/>
  <c r="F31" i="6"/>
  <c r="M31" i="6"/>
  <c r="E31" i="6"/>
  <c r="L31" i="6"/>
  <c r="D31" i="6"/>
  <c r="K31" i="6"/>
  <c r="R31" i="6"/>
  <c r="J31" i="6"/>
  <c r="Q31" i="6"/>
  <c r="I31" i="6"/>
  <c r="P31" i="6"/>
  <c r="H31" i="6"/>
  <c r="G31" i="6"/>
  <c r="O31" i="6"/>
  <c r="C29" i="6"/>
  <c r="B30" i="6"/>
  <c r="S13" i="6"/>
  <c r="S31" i="6" s="1"/>
  <c r="R41" i="6"/>
  <c r="R42" i="6"/>
  <c r="R40" i="6"/>
  <c r="R39" i="6"/>
  <c r="R38" i="6"/>
  <c r="R37" i="6"/>
  <c r="R36" i="6"/>
  <c r="R35" i="6"/>
  <c r="R34" i="6"/>
  <c r="R33" i="6"/>
  <c r="BD28" i="6"/>
  <c r="BC29" i="6"/>
  <c r="BB30" i="5"/>
  <c r="N30" i="5"/>
  <c r="F30" i="5"/>
  <c r="M30" i="5"/>
  <c r="E30" i="5"/>
  <c r="L30" i="5"/>
  <c r="D30" i="5"/>
  <c r="K30" i="5"/>
  <c r="J30" i="5"/>
  <c r="Q30" i="5"/>
  <c r="I30" i="5"/>
  <c r="P30" i="5"/>
  <c r="H30" i="5"/>
  <c r="O30" i="5"/>
  <c r="G30" i="5"/>
  <c r="C28" i="5"/>
  <c r="B29" i="5"/>
  <c r="BD29" i="5"/>
  <c r="BC30" i="5"/>
  <c r="Q42" i="5"/>
  <c r="R13" i="5"/>
  <c r="R30" i="5" s="1"/>
  <c r="Q41" i="5"/>
  <c r="Q39" i="5"/>
  <c r="Q40" i="5"/>
  <c r="Q38" i="5"/>
  <c r="Q37" i="5"/>
  <c r="Q36" i="5"/>
  <c r="Q35" i="5"/>
  <c r="Q34" i="5"/>
  <c r="Q33" i="5"/>
  <c r="Q32" i="5"/>
  <c r="BC30" i="4"/>
  <c r="BD29" i="4"/>
  <c r="C30" i="4"/>
  <c r="B31" i="4"/>
  <c r="T32" i="4"/>
  <c r="L32" i="4"/>
  <c r="D32" i="4"/>
  <c r="AA32" i="4"/>
  <c r="S32" i="4"/>
  <c r="K32" i="4"/>
  <c r="Y32" i="4"/>
  <c r="Q32" i="4"/>
  <c r="I32" i="4"/>
  <c r="E32" i="4"/>
  <c r="BB32" i="4"/>
  <c r="Z32" i="4"/>
  <c r="N32" i="4"/>
  <c r="X32" i="4"/>
  <c r="M32" i="4"/>
  <c r="W32" i="4"/>
  <c r="J32" i="4"/>
  <c r="V32" i="4"/>
  <c r="H32" i="4"/>
  <c r="U32" i="4"/>
  <c r="G32" i="4"/>
  <c r="R32" i="4"/>
  <c r="F32" i="4"/>
  <c r="L32" i="3"/>
  <c r="E32" i="3"/>
  <c r="BB32" i="3"/>
  <c r="I32" i="3"/>
  <c r="K32" i="3"/>
  <c r="G32" i="3"/>
  <c r="J32" i="3"/>
  <c r="F32" i="3"/>
  <c r="H32" i="3"/>
  <c r="D32" i="3"/>
  <c r="M32" i="3"/>
  <c r="C30" i="3"/>
  <c r="B30" i="3" s="1"/>
  <c r="N32" i="3"/>
  <c r="O42" i="3"/>
  <c r="O41" i="3"/>
  <c r="P13" i="3"/>
  <c r="O38" i="3"/>
  <c r="O39" i="3"/>
  <c r="O40" i="3"/>
  <c r="O37" i="3"/>
  <c r="O36" i="3"/>
  <c r="O35" i="3"/>
  <c r="O34" i="3"/>
  <c r="O33" i="3"/>
  <c r="O32" i="3"/>
  <c r="BD31" i="3"/>
  <c r="BC30" i="3"/>
  <c r="BD27" i="1"/>
  <c r="BC28" i="1"/>
  <c r="C27" i="1"/>
  <c r="B27" i="1" s="1"/>
  <c r="O31" i="4" l="1"/>
  <c r="AA34" i="4"/>
  <c r="AA33" i="4"/>
  <c r="AB13" i="4"/>
  <c r="AB35" i="4" s="1"/>
  <c r="AA42" i="4"/>
  <c r="AA41" i="4"/>
  <c r="AA40" i="4"/>
  <c r="AA39" i="4"/>
  <c r="AA38" i="4"/>
  <c r="AA37" i="4"/>
  <c r="AA36" i="4"/>
  <c r="P31" i="4"/>
  <c r="M30" i="6"/>
  <c r="E30" i="6"/>
  <c r="L30" i="6"/>
  <c r="D30" i="6"/>
  <c r="S30" i="6"/>
  <c r="K30" i="6"/>
  <c r="R30" i="6"/>
  <c r="J30" i="6"/>
  <c r="Q30" i="6"/>
  <c r="I30" i="6"/>
  <c r="P30" i="6"/>
  <c r="H30" i="6"/>
  <c r="O30" i="6"/>
  <c r="G30" i="6"/>
  <c r="BB30" i="6"/>
  <c r="N30" i="6"/>
  <c r="F30" i="6"/>
  <c r="C28" i="6"/>
  <c r="B29" i="6"/>
  <c r="T13" i="6"/>
  <c r="S42" i="6"/>
  <c r="S41" i="6"/>
  <c r="S40" i="6"/>
  <c r="S39" i="6"/>
  <c r="S38" i="6"/>
  <c r="S37" i="6"/>
  <c r="S36" i="6"/>
  <c r="S35" i="6"/>
  <c r="S34" i="6"/>
  <c r="S33" i="6"/>
  <c r="S32" i="6"/>
  <c r="BD27" i="6"/>
  <c r="BC28" i="6"/>
  <c r="BD28" i="5"/>
  <c r="BC29" i="5"/>
  <c r="C27" i="5"/>
  <c r="B28" i="5"/>
  <c r="M29" i="5"/>
  <c r="E29" i="5"/>
  <c r="L29" i="5"/>
  <c r="D29" i="5"/>
  <c r="K29" i="5"/>
  <c r="R29" i="5"/>
  <c r="J29" i="5"/>
  <c r="Q29" i="5"/>
  <c r="I29" i="5"/>
  <c r="O29" i="5"/>
  <c r="G29" i="5"/>
  <c r="N29" i="5"/>
  <c r="H29" i="5"/>
  <c r="BB29" i="5"/>
  <c r="F29" i="5"/>
  <c r="P29" i="5"/>
  <c r="R42" i="5"/>
  <c r="S13" i="5"/>
  <c r="S29" i="5" s="1"/>
  <c r="R41" i="5"/>
  <c r="R39" i="5"/>
  <c r="R40" i="5"/>
  <c r="R38" i="5"/>
  <c r="R37" i="5"/>
  <c r="R36" i="5"/>
  <c r="R35" i="5"/>
  <c r="R34" i="5"/>
  <c r="R33" i="5"/>
  <c r="R32" i="5"/>
  <c r="R31" i="5"/>
  <c r="X31" i="4"/>
  <c r="H31" i="4"/>
  <c r="W31" i="4"/>
  <c r="G31" i="4"/>
  <c r="V31" i="4"/>
  <c r="N31" i="4"/>
  <c r="F31" i="4"/>
  <c r="BB31" i="4"/>
  <c r="U31" i="4"/>
  <c r="M31" i="4"/>
  <c r="E31" i="4"/>
  <c r="T31" i="4"/>
  <c r="L31" i="4"/>
  <c r="D31" i="4"/>
  <c r="AA31" i="4"/>
  <c r="S31" i="4"/>
  <c r="K31" i="4"/>
  <c r="Z31" i="4"/>
  <c r="R31" i="4"/>
  <c r="J31" i="4"/>
  <c r="Y31" i="4"/>
  <c r="Q31" i="4"/>
  <c r="I31" i="4"/>
  <c r="C29" i="4"/>
  <c r="B30" i="4"/>
  <c r="BD28" i="4"/>
  <c r="BC29" i="4"/>
  <c r="C29" i="3"/>
  <c r="B29" i="3" s="1"/>
  <c r="P30" i="3"/>
  <c r="L31" i="3"/>
  <c r="J31" i="3"/>
  <c r="D31" i="3"/>
  <c r="M31" i="3"/>
  <c r="I31" i="3"/>
  <c r="K31" i="3"/>
  <c r="BB31" i="3"/>
  <c r="F31" i="3"/>
  <c r="G31" i="3"/>
  <c r="E31" i="3"/>
  <c r="H31" i="3"/>
  <c r="N31" i="3"/>
  <c r="O31" i="3"/>
  <c r="BC29" i="3"/>
  <c r="BD30" i="3"/>
  <c r="P42" i="3"/>
  <c r="Q13" i="3"/>
  <c r="P39" i="3"/>
  <c r="P38" i="3"/>
  <c r="P41" i="3"/>
  <c r="P40" i="3"/>
  <c r="P37" i="3"/>
  <c r="P36" i="3"/>
  <c r="P35" i="3"/>
  <c r="P34" i="3"/>
  <c r="P33" i="3"/>
  <c r="P32" i="3"/>
  <c r="P31" i="3"/>
  <c r="BC27" i="1"/>
  <c r="BD26" i="1"/>
  <c r="C26" i="1"/>
  <c r="B26" i="1" s="1"/>
  <c r="O30" i="4" l="1"/>
  <c r="AB34" i="4"/>
  <c r="AB33" i="4"/>
  <c r="AB31" i="4"/>
  <c r="AC13" i="4"/>
  <c r="AC35" i="4" s="1"/>
  <c r="AB42" i="4"/>
  <c r="AB41" i="4"/>
  <c r="AB40" i="4"/>
  <c r="AB39" i="4"/>
  <c r="AB38" i="4"/>
  <c r="AB37" i="4"/>
  <c r="AB36" i="4"/>
  <c r="AB32" i="4"/>
  <c r="P30" i="4"/>
  <c r="T42" i="6"/>
  <c r="U13" i="6"/>
  <c r="T41" i="6"/>
  <c r="T40" i="6"/>
  <c r="T39" i="6"/>
  <c r="T38" i="6"/>
  <c r="T37" i="6"/>
  <c r="T36" i="6"/>
  <c r="T35" i="6"/>
  <c r="T34" i="6"/>
  <c r="T33" i="6"/>
  <c r="T32" i="6"/>
  <c r="T31" i="6"/>
  <c r="T29" i="6"/>
  <c r="L29" i="6"/>
  <c r="D29" i="6"/>
  <c r="S29" i="6"/>
  <c r="K29" i="6"/>
  <c r="R29" i="6"/>
  <c r="J29" i="6"/>
  <c r="Q29" i="6"/>
  <c r="I29" i="6"/>
  <c r="P29" i="6"/>
  <c r="H29" i="6"/>
  <c r="O29" i="6"/>
  <c r="G29" i="6"/>
  <c r="BB29" i="6"/>
  <c r="N29" i="6"/>
  <c r="F29" i="6"/>
  <c r="U29" i="6"/>
  <c r="M29" i="6"/>
  <c r="E29" i="6"/>
  <c r="T30" i="6"/>
  <c r="BD26" i="6"/>
  <c r="BC27" i="6"/>
  <c r="B28" i="6"/>
  <c r="C27" i="6"/>
  <c r="L28" i="5"/>
  <c r="D28" i="5"/>
  <c r="S28" i="5"/>
  <c r="K28" i="5"/>
  <c r="R28" i="5"/>
  <c r="J28" i="5"/>
  <c r="Q28" i="5"/>
  <c r="I28" i="5"/>
  <c r="P28" i="5"/>
  <c r="H28" i="5"/>
  <c r="BB28" i="5"/>
  <c r="N28" i="5"/>
  <c r="F28" i="5"/>
  <c r="E28" i="5"/>
  <c r="O28" i="5"/>
  <c r="M28" i="5"/>
  <c r="G28" i="5"/>
  <c r="B27" i="5"/>
  <c r="C26" i="5"/>
  <c r="T13" i="5"/>
  <c r="S39" i="5"/>
  <c r="S41" i="5"/>
  <c r="S42" i="5"/>
  <c r="S40" i="5"/>
  <c r="S38" i="5"/>
  <c r="S37" i="5"/>
  <c r="S36" i="5"/>
  <c r="S35" i="5"/>
  <c r="S34" i="5"/>
  <c r="S33" i="5"/>
  <c r="S32" i="5"/>
  <c r="S31" i="5"/>
  <c r="S30" i="5"/>
  <c r="BD27" i="5"/>
  <c r="BC28" i="5"/>
  <c r="W30" i="4"/>
  <c r="G30" i="4"/>
  <c r="BB30" i="4"/>
  <c r="V30" i="4"/>
  <c r="N30" i="4"/>
  <c r="F30" i="4"/>
  <c r="AC30" i="4"/>
  <c r="U30" i="4"/>
  <c r="M30" i="4"/>
  <c r="E30" i="4"/>
  <c r="AB30" i="4"/>
  <c r="T30" i="4"/>
  <c r="L30" i="4"/>
  <c r="D30" i="4"/>
  <c r="AA30" i="4"/>
  <c r="S30" i="4"/>
  <c r="K30" i="4"/>
  <c r="Z30" i="4"/>
  <c r="R30" i="4"/>
  <c r="J30" i="4"/>
  <c r="Y30" i="4"/>
  <c r="Q30" i="4"/>
  <c r="I30" i="4"/>
  <c r="X30" i="4"/>
  <c r="H30" i="4"/>
  <c r="BD27" i="4"/>
  <c r="BC28" i="4"/>
  <c r="C28" i="4"/>
  <c r="B29" i="4"/>
  <c r="D30" i="3"/>
  <c r="H30" i="3"/>
  <c r="N30" i="3"/>
  <c r="M30" i="3"/>
  <c r="J30" i="3"/>
  <c r="L30" i="3"/>
  <c r="K30" i="3"/>
  <c r="G30" i="3"/>
  <c r="E30" i="3"/>
  <c r="BB30" i="3"/>
  <c r="I30" i="3"/>
  <c r="F30" i="3"/>
  <c r="O30" i="3"/>
  <c r="C28" i="3"/>
  <c r="B28" i="3" s="1"/>
  <c r="R13" i="3"/>
  <c r="Q42" i="3"/>
  <c r="Q41" i="3"/>
  <c r="Q40" i="3"/>
  <c r="Q38" i="3"/>
  <c r="Q39" i="3"/>
  <c r="Q37" i="3"/>
  <c r="Q36" i="3"/>
  <c r="Q35" i="3"/>
  <c r="Q34" i="3"/>
  <c r="Q33" i="3"/>
  <c r="Q32" i="3"/>
  <c r="Q31" i="3"/>
  <c r="Q30" i="3"/>
  <c r="Q29" i="3"/>
  <c r="BC28" i="3"/>
  <c r="BD29" i="3"/>
  <c r="BC26" i="1"/>
  <c r="BD25" i="1"/>
  <c r="C25" i="1"/>
  <c r="B25" i="1" s="1"/>
  <c r="O29" i="4" l="1"/>
  <c r="AC34" i="4"/>
  <c r="AC33" i="4"/>
  <c r="AD13" i="4"/>
  <c r="AD35" i="4" s="1"/>
  <c r="AC42" i="4"/>
  <c r="AC41" i="4"/>
  <c r="AC40" i="4"/>
  <c r="AC39" i="4"/>
  <c r="AC38" i="4"/>
  <c r="AC37" i="4"/>
  <c r="AC36" i="4"/>
  <c r="AC32" i="4"/>
  <c r="AC31" i="4"/>
  <c r="P29" i="4"/>
  <c r="B27" i="6"/>
  <c r="C26" i="6"/>
  <c r="S28" i="6"/>
  <c r="K28" i="6"/>
  <c r="R28" i="6"/>
  <c r="J28" i="6"/>
  <c r="Q28" i="6"/>
  <c r="I28" i="6"/>
  <c r="P28" i="6"/>
  <c r="H28" i="6"/>
  <c r="O28" i="6"/>
  <c r="G28" i="6"/>
  <c r="BB28" i="6"/>
  <c r="V28" i="6"/>
  <c r="N28" i="6"/>
  <c r="F28" i="6"/>
  <c r="U28" i="6"/>
  <c r="M28" i="6"/>
  <c r="E28" i="6"/>
  <c r="T28" i="6"/>
  <c r="L28" i="6"/>
  <c r="D28" i="6"/>
  <c r="BD25" i="6"/>
  <c r="BC26" i="6"/>
  <c r="U42" i="6"/>
  <c r="V13" i="6"/>
  <c r="U41" i="6"/>
  <c r="U40" i="6"/>
  <c r="U39" i="6"/>
  <c r="U38" i="6"/>
  <c r="U37" i="6"/>
  <c r="U36" i="6"/>
  <c r="U35" i="6"/>
  <c r="U34" i="6"/>
  <c r="U33" i="6"/>
  <c r="U32" i="6"/>
  <c r="U31" i="6"/>
  <c r="U30" i="6"/>
  <c r="U13" i="5"/>
  <c r="U27" i="5" s="1"/>
  <c r="T42" i="5"/>
  <c r="T39" i="5"/>
  <c r="T41" i="5"/>
  <c r="T40" i="5"/>
  <c r="T38" i="5"/>
  <c r="T37" i="5"/>
  <c r="T36" i="5"/>
  <c r="T35" i="5"/>
  <c r="T34" i="5"/>
  <c r="T33" i="5"/>
  <c r="T32" i="5"/>
  <c r="T31" i="5"/>
  <c r="T30" i="5"/>
  <c r="T29" i="5"/>
  <c r="T28" i="5"/>
  <c r="S27" i="5"/>
  <c r="K27" i="5"/>
  <c r="R27" i="5"/>
  <c r="J27" i="5"/>
  <c r="Q27" i="5"/>
  <c r="I27" i="5"/>
  <c r="P27" i="5"/>
  <c r="H27" i="5"/>
  <c r="O27" i="5"/>
  <c r="G27" i="5"/>
  <c r="T27" i="5"/>
  <c r="N27" i="5"/>
  <c r="BB27" i="5"/>
  <c r="M27" i="5"/>
  <c r="L27" i="5"/>
  <c r="F27" i="5"/>
  <c r="E27" i="5"/>
  <c r="D27" i="5"/>
  <c r="B26" i="5"/>
  <c r="C25" i="5"/>
  <c r="BD26" i="5"/>
  <c r="BC27" i="5"/>
  <c r="C27" i="4"/>
  <c r="B28" i="4"/>
  <c r="BD26" i="4"/>
  <c r="BC27" i="4"/>
  <c r="BB29" i="4"/>
  <c r="V29" i="4"/>
  <c r="N29" i="4"/>
  <c r="F29" i="4"/>
  <c r="AC29" i="4"/>
  <c r="U29" i="4"/>
  <c r="M29" i="4"/>
  <c r="E29" i="4"/>
  <c r="AB29" i="4"/>
  <c r="T29" i="4"/>
  <c r="L29" i="4"/>
  <c r="D29" i="4"/>
  <c r="AA29" i="4"/>
  <c r="S29" i="4"/>
  <c r="K29" i="4"/>
  <c r="Z29" i="4"/>
  <c r="R29" i="4"/>
  <c r="J29" i="4"/>
  <c r="Y29" i="4"/>
  <c r="Q29" i="4"/>
  <c r="I29" i="4"/>
  <c r="X29" i="4"/>
  <c r="W29" i="4"/>
  <c r="H29" i="4"/>
  <c r="G29" i="4"/>
  <c r="K29" i="3"/>
  <c r="F29" i="3"/>
  <c r="L29" i="3"/>
  <c r="G29" i="3"/>
  <c r="BB29" i="3"/>
  <c r="O29" i="3"/>
  <c r="D29" i="3"/>
  <c r="M29" i="3"/>
  <c r="J29" i="3"/>
  <c r="E29" i="3"/>
  <c r="N29" i="3"/>
  <c r="I29" i="3"/>
  <c r="H29" i="3"/>
  <c r="P29" i="3"/>
  <c r="R28" i="3"/>
  <c r="C27" i="3"/>
  <c r="B27" i="3" s="1"/>
  <c r="R42" i="3"/>
  <c r="S13" i="3"/>
  <c r="R39" i="3"/>
  <c r="R40" i="3"/>
  <c r="R41" i="3"/>
  <c r="R38" i="3"/>
  <c r="R37" i="3"/>
  <c r="R36" i="3"/>
  <c r="R35" i="3"/>
  <c r="R34" i="3"/>
  <c r="R33" i="3"/>
  <c r="R32" i="3"/>
  <c r="R31" i="3"/>
  <c r="R30" i="3"/>
  <c r="R29" i="3"/>
  <c r="BD28" i="3"/>
  <c r="BC27" i="3"/>
  <c r="BC25" i="1"/>
  <c r="BD24" i="1"/>
  <c r="C24" i="1"/>
  <c r="B24" i="1" s="1"/>
  <c r="AD29" i="4" l="1"/>
  <c r="O28" i="4"/>
  <c r="AD33" i="4"/>
  <c r="AD34" i="4"/>
  <c r="AE13" i="4"/>
  <c r="AE35" i="4" s="1"/>
  <c r="AD42" i="4"/>
  <c r="AD40" i="4"/>
  <c r="AD41" i="4"/>
  <c r="AD39" i="4"/>
  <c r="AD38" i="4"/>
  <c r="AD37" i="4"/>
  <c r="AD36" i="4"/>
  <c r="AD32" i="4"/>
  <c r="AD31" i="4"/>
  <c r="AD30" i="4"/>
  <c r="P28" i="4"/>
  <c r="BC25" i="6"/>
  <c r="BD24" i="6"/>
  <c r="B26" i="6"/>
  <c r="C25" i="6"/>
  <c r="V42" i="6"/>
  <c r="W13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R27" i="6"/>
  <c r="J27" i="6"/>
  <c r="Q27" i="6"/>
  <c r="I27" i="6"/>
  <c r="P27" i="6"/>
  <c r="H27" i="6"/>
  <c r="O27" i="6"/>
  <c r="G27" i="6"/>
  <c r="BB27" i="6"/>
  <c r="V27" i="6"/>
  <c r="N27" i="6"/>
  <c r="F27" i="6"/>
  <c r="U27" i="6"/>
  <c r="M27" i="6"/>
  <c r="E27" i="6"/>
  <c r="T27" i="6"/>
  <c r="L27" i="6"/>
  <c r="D27" i="6"/>
  <c r="S27" i="6"/>
  <c r="K27" i="6"/>
  <c r="BD25" i="5"/>
  <c r="BC26" i="5"/>
  <c r="B25" i="5"/>
  <c r="C24" i="5"/>
  <c r="R26" i="5"/>
  <c r="J26" i="5"/>
  <c r="Q26" i="5"/>
  <c r="I26" i="5"/>
  <c r="P26" i="5"/>
  <c r="H26" i="5"/>
  <c r="O26" i="5"/>
  <c r="G26" i="5"/>
  <c r="BB26" i="5"/>
  <c r="N26" i="5"/>
  <c r="F26" i="5"/>
  <c r="K26" i="5"/>
  <c r="E26" i="5"/>
  <c r="D26" i="5"/>
  <c r="U26" i="5"/>
  <c r="T26" i="5"/>
  <c r="S26" i="5"/>
  <c r="M26" i="5"/>
  <c r="L26" i="5"/>
  <c r="V13" i="5"/>
  <c r="U42" i="5"/>
  <c r="U41" i="5"/>
  <c r="U39" i="5"/>
  <c r="U40" i="5"/>
  <c r="U38" i="5"/>
  <c r="U37" i="5"/>
  <c r="U36" i="5"/>
  <c r="U35" i="5"/>
  <c r="U34" i="5"/>
  <c r="U33" i="5"/>
  <c r="U32" i="5"/>
  <c r="U31" i="5"/>
  <c r="U30" i="5"/>
  <c r="U29" i="5"/>
  <c r="U28" i="5"/>
  <c r="BD25" i="4"/>
  <c r="BC26" i="4"/>
  <c r="AC28" i="4"/>
  <c r="U28" i="4"/>
  <c r="M28" i="4"/>
  <c r="E28" i="4"/>
  <c r="AB28" i="4"/>
  <c r="T28" i="4"/>
  <c r="L28" i="4"/>
  <c r="D28" i="4"/>
  <c r="AA28" i="4"/>
  <c r="S28" i="4"/>
  <c r="K28" i="4"/>
  <c r="Z28" i="4"/>
  <c r="R28" i="4"/>
  <c r="J28" i="4"/>
  <c r="Y28" i="4"/>
  <c r="Q28" i="4"/>
  <c r="I28" i="4"/>
  <c r="X28" i="4"/>
  <c r="H28" i="4"/>
  <c r="N28" i="4"/>
  <c r="G28" i="4"/>
  <c r="F28" i="4"/>
  <c r="AE28" i="4"/>
  <c r="AD28" i="4"/>
  <c r="W28" i="4"/>
  <c r="BB28" i="4"/>
  <c r="V28" i="4"/>
  <c r="C26" i="4"/>
  <c r="B27" i="4"/>
  <c r="S27" i="3"/>
  <c r="C26" i="3"/>
  <c r="B26" i="3" s="1"/>
  <c r="L28" i="3"/>
  <c r="K28" i="3"/>
  <c r="F28" i="3"/>
  <c r="J28" i="3"/>
  <c r="P28" i="3"/>
  <c r="E28" i="3"/>
  <c r="H28" i="3"/>
  <c r="N28" i="3"/>
  <c r="O28" i="3"/>
  <c r="D28" i="3"/>
  <c r="M28" i="3"/>
  <c r="G28" i="3"/>
  <c r="I28" i="3"/>
  <c r="BB28" i="3"/>
  <c r="Q28" i="3"/>
  <c r="BD27" i="3"/>
  <c r="BC26" i="3"/>
  <c r="T13" i="3"/>
  <c r="S38" i="3"/>
  <c r="S42" i="3"/>
  <c r="S39" i="3"/>
  <c r="S40" i="3"/>
  <c r="S41" i="3"/>
  <c r="S37" i="3"/>
  <c r="S36" i="3"/>
  <c r="S35" i="3"/>
  <c r="S34" i="3"/>
  <c r="S33" i="3"/>
  <c r="S32" i="3"/>
  <c r="S31" i="3"/>
  <c r="S30" i="3"/>
  <c r="S29" i="3"/>
  <c r="S28" i="3"/>
  <c r="BD23" i="1"/>
  <c r="BC24" i="1"/>
  <c r="C23" i="1"/>
  <c r="B23" i="1" s="1"/>
  <c r="O27" i="4" l="1"/>
  <c r="AE34" i="4"/>
  <c r="AE33" i="4"/>
  <c r="AF13" i="4"/>
  <c r="AF35" i="4" s="1"/>
  <c r="AE42" i="4"/>
  <c r="AE40" i="4"/>
  <c r="AE41" i="4"/>
  <c r="AE39" i="4"/>
  <c r="AE38" i="4"/>
  <c r="AE37" i="4"/>
  <c r="AE36" i="4"/>
  <c r="AE32" i="4"/>
  <c r="AE31" i="4"/>
  <c r="AE30" i="4"/>
  <c r="AE29" i="4"/>
  <c r="P27" i="4"/>
  <c r="X1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C24" i="6"/>
  <c r="B25" i="6"/>
  <c r="Q26" i="6"/>
  <c r="I26" i="6"/>
  <c r="X26" i="6"/>
  <c r="P26" i="6"/>
  <c r="H26" i="6"/>
  <c r="W26" i="6"/>
  <c r="O26" i="6"/>
  <c r="G26" i="6"/>
  <c r="BB26" i="6"/>
  <c r="V26" i="6"/>
  <c r="N26" i="6"/>
  <c r="F26" i="6"/>
  <c r="U26" i="6"/>
  <c r="M26" i="6"/>
  <c r="E26" i="6"/>
  <c r="T26" i="6"/>
  <c r="L26" i="6"/>
  <c r="D26" i="6"/>
  <c r="S26" i="6"/>
  <c r="K26" i="6"/>
  <c r="R26" i="6"/>
  <c r="J26" i="6"/>
  <c r="BD23" i="6"/>
  <c r="BC24" i="6"/>
  <c r="W27" i="6"/>
  <c r="W13" i="5"/>
  <c r="V42" i="5"/>
  <c r="V39" i="5"/>
  <c r="V41" i="5"/>
  <c r="V40" i="5"/>
  <c r="V38" i="5"/>
  <c r="V37" i="5"/>
  <c r="V36" i="5"/>
  <c r="V35" i="5"/>
  <c r="V34" i="5"/>
  <c r="V33" i="5"/>
  <c r="V32" i="5"/>
  <c r="V31" i="5"/>
  <c r="V30" i="5"/>
  <c r="V29" i="5"/>
  <c r="V28" i="5"/>
  <c r="V27" i="5"/>
  <c r="C23" i="5"/>
  <c r="B24" i="5"/>
  <c r="Q25" i="5"/>
  <c r="I25" i="5"/>
  <c r="P25" i="5"/>
  <c r="H25" i="5"/>
  <c r="W25" i="5"/>
  <c r="O25" i="5"/>
  <c r="G25" i="5"/>
  <c r="BB25" i="5"/>
  <c r="V25" i="5"/>
  <c r="N25" i="5"/>
  <c r="F25" i="5"/>
  <c r="U25" i="5"/>
  <c r="M25" i="5"/>
  <c r="E25" i="5"/>
  <c r="T25" i="5"/>
  <c r="S25" i="5"/>
  <c r="R25" i="5"/>
  <c r="L25" i="5"/>
  <c r="K25" i="5"/>
  <c r="J25" i="5"/>
  <c r="D25" i="5"/>
  <c r="V26" i="5"/>
  <c r="BD24" i="5"/>
  <c r="BC25" i="5"/>
  <c r="AB27" i="4"/>
  <c r="T27" i="4"/>
  <c r="L27" i="4"/>
  <c r="D27" i="4"/>
  <c r="AA27" i="4"/>
  <c r="S27" i="4"/>
  <c r="K27" i="4"/>
  <c r="Z27" i="4"/>
  <c r="R27" i="4"/>
  <c r="J27" i="4"/>
  <c r="Y27" i="4"/>
  <c r="Q27" i="4"/>
  <c r="I27" i="4"/>
  <c r="AF27" i="4"/>
  <c r="X27" i="4"/>
  <c r="H27" i="4"/>
  <c r="AE27" i="4"/>
  <c r="W27" i="4"/>
  <c r="G27" i="4"/>
  <c r="E27" i="4"/>
  <c r="AD27" i="4"/>
  <c r="AC27" i="4"/>
  <c r="BB27" i="4"/>
  <c r="V27" i="4"/>
  <c r="U27" i="4"/>
  <c r="N27" i="4"/>
  <c r="M27" i="4"/>
  <c r="F27" i="4"/>
  <c r="B26" i="4"/>
  <c r="C25" i="4"/>
  <c r="BD24" i="4"/>
  <c r="BC25" i="4"/>
  <c r="C25" i="3"/>
  <c r="B25" i="3" s="1"/>
  <c r="O27" i="3"/>
  <c r="R27" i="3"/>
  <c r="G27" i="3"/>
  <c r="H27" i="3"/>
  <c r="BB27" i="3"/>
  <c r="Q27" i="3"/>
  <c r="I27" i="3"/>
  <c r="N27" i="3"/>
  <c r="E27" i="3"/>
  <c r="F27" i="3"/>
  <c r="D27" i="3"/>
  <c r="L27" i="3"/>
  <c r="M27" i="3"/>
  <c r="P27" i="3"/>
  <c r="J27" i="3"/>
  <c r="K27" i="3"/>
  <c r="T42" i="3"/>
  <c r="T39" i="3"/>
  <c r="U13" i="3"/>
  <c r="T41" i="3"/>
  <c r="T40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BC25" i="3"/>
  <c r="BD26" i="3"/>
  <c r="BC23" i="1"/>
  <c r="BD22" i="1"/>
  <c r="C22" i="1"/>
  <c r="B22" i="1" s="1"/>
  <c r="O26" i="4" l="1"/>
  <c r="AF34" i="4"/>
  <c r="AF33" i="4"/>
  <c r="AG13" i="4"/>
  <c r="AG35" i="4" s="1"/>
  <c r="AF42" i="4"/>
  <c r="AF40" i="4"/>
  <c r="AF41" i="4"/>
  <c r="AF39" i="4"/>
  <c r="AF38" i="4"/>
  <c r="AF37" i="4"/>
  <c r="AF36" i="4"/>
  <c r="AF32" i="4"/>
  <c r="AF31" i="4"/>
  <c r="AF30" i="4"/>
  <c r="AF29" i="4"/>
  <c r="AF28" i="4"/>
  <c r="P26" i="4"/>
  <c r="BD22" i="6"/>
  <c r="BC23" i="6"/>
  <c r="X25" i="6"/>
  <c r="BB25" i="6"/>
  <c r="V25" i="6"/>
  <c r="U25" i="6"/>
  <c r="R25" i="6"/>
  <c r="O25" i="6"/>
  <c r="G25" i="6"/>
  <c r="N25" i="6"/>
  <c r="F25" i="6"/>
  <c r="Y25" i="6"/>
  <c r="M25" i="6"/>
  <c r="E25" i="6"/>
  <c r="W25" i="6"/>
  <c r="L25" i="6"/>
  <c r="D25" i="6"/>
  <c r="T25" i="6"/>
  <c r="K25" i="6"/>
  <c r="S25" i="6"/>
  <c r="J25" i="6"/>
  <c r="Q25" i="6"/>
  <c r="P25" i="6"/>
  <c r="I25" i="6"/>
  <c r="H25" i="6"/>
  <c r="C23" i="6"/>
  <c r="B24" i="6"/>
  <c r="X42" i="6"/>
  <c r="Y13" i="6"/>
  <c r="X41" i="6"/>
  <c r="X40" i="6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BC24" i="5"/>
  <c r="BD23" i="5"/>
  <c r="P24" i="5"/>
  <c r="H24" i="5"/>
  <c r="W24" i="5"/>
  <c r="O24" i="5"/>
  <c r="G24" i="5"/>
  <c r="BB24" i="5"/>
  <c r="V24" i="5"/>
  <c r="N24" i="5"/>
  <c r="F24" i="5"/>
  <c r="U24" i="5"/>
  <c r="M24" i="5"/>
  <c r="E24" i="5"/>
  <c r="T24" i="5"/>
  <c r="L24" i="5"/>
  <c r="D24" i="5"/>
  <c r="K24" i="5"/>
  <c r="J24" i="5"/>
  <c r="I24" i="5"/>
  <c r="S24" i="5"/>
  <c r="R24" i="5"/>
  <c r="Q24" i="5"/>
  <c r="C22" i="5"/>
  <c r="B23" i="5"/>
  <c r="X13" i="5"/>
  <c r="X24" i="5" s="1"/>
  <c r="W41" i="5"/>
  <c r="W39" i="5"/>
  <c r="W42" i="5"/>
  <c r="W40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BD23" i="4"/>
  <c r="BC24" i="4"/>
  <c r="B25" i="4"/>
  <c r="C24" i="4"/>
  <c r="AA26" i="4"/>
  <c r="S26" i="4"/>
  <c r="K26" i="4"/>
  <c r="Z26" i="4"/>
  <c r="R26" i="4"/>
  <c r="J26" i="4"/>
  <c r="AG26" i="4"/>
  <c r="Y26" i="4"/>
  <c r="Q26" i="4"/>
  <c r="I26" i="4"/>
  <c r="AF26" i="4"/>
  <c r="X26" i="4"/>
  <c r="H26" i="4"/>
  <c r="AE26" i="4"/>
  <c r="W26" i="4"/>
  <c r="G26" i="4"/>
  <c r="BB26" i="4"/>
  <c r="AD26" i="4"/>
  <c r="V26" i="4"/>
  <c r="N26" i="4"/>
  <c r="F26" i="4"/>
  <c r="AB26" i="4"/>
  <c r="U26" i="4"/>
  <c r="T26" i="4"/>
  <c r="M26" i="4"/>
  <c r="L26" i="4"/>
  <c r="E26" i="4"/>
  <c r="D26" i="4"/>
  <c r="AC26" i="4"/>
  <c r="BB26" i="3"/>
  <c r="J26" i="3"/>
  <c r="G26" i="3"/>
  <c r="N26" i="3"/>
  <c r="S26" i="3"/>
  <c r="I26" i="3"/>
  <c r="R26" i="3"/>
  <c r="K26" i="3"/>
  <c r="F26" i="3"/>
  <c r="M26" i="3"/>
  <c r="L26" i="3"/>
  <c r="E26" i="3"/>
  <c r="H26" i="3"/>
  <c r="Q26" i="3"/>
  <c r="D26" i="3"/>
  <c r="O26" i="3"/>
  <c r="P26" i="3"/>
  <c r="C24" i="3"/>
  <c r="B24" i="3" s="1"/>
  <c r="BD25" i="3"/>
  <c r="BC24" i="3"/>
  <c r="U40" i="3"/>
  <c r="V13" i="3"/>
  <c r="U39" i="3"/>
  <c r="U42" i="3"/>
  <c r="U38" i="3"/>
  <c r="U41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BC22" i="1"/>
  <c r="BD21" i="1"/>
  <c r="C21" i="1"/>
  <c r="B21" i="1" s="1"/>
  <c r="O25" i="4" l="1"/>
  <c r="AG33" i="4"/>
  <c r="AG34" i="4"/>
  <c r="AH13" i="4"/>
  <c r="AH35" i="4" s="1"/>
  <c r="AG40" i="4"/>
  <c r="AG41" i="4"/>
  <c r="AG42" i="4"/>
  <c r="AG39" i="4"/>
  <c r="AG38" i="4"/>
  <c r="AG37" i="4"/>
  <c r="AG36" i="4"/>
  <c r="AG32" i="4"/>
  <c r="AG31" i="4"/>
  <c r="AG30" i="4"/>
  <c r="AG29" i="4"/>
  <c r="AG28" i="4"/>
  <c r="AG27" i="4"/>
  <c r="P25" i="4"/>
  <c r="BB24" i="6"/>
  <c r="V24" i="6"/>
  <c r="N24" i="6"/>
  <c r="F24" i="6"/>
  <c r="U24" i="6"/>
  <c r="M24" i="6"/>
  <c r="E24" i="6"/>
  <c r="T24" i="6"/>
  <c r="L24" i="6"/>
  <c r="D24" i="6"/>
  <c r="S24" i="6"/>
  <c r="K24" i="6"/>
  <c r="R24" i="6"/>
  <c r="J24" i="6"/>
  <c r="Y24" i="6"/>
  <c r="Q24" i="6"/>
  <c r="I24" i="6"/>
  <c r="P24" i="6"/>
  <c r="O24" i="6"/>
  <c r="H24" i="6"/>
  <c r="G24" i="6"/>
  <c r="W24" i="6"/>
  <c r="X24" i="6"/>
  <c r="C22" i="6"/>
  <c r="B23" i="6"/>
  <c r="Y42" i="6"/>
  <c r="Z13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BD21" i="6"/>
  <c r="BC22" i="6"/>
  <c r="W23" i="5"/>
  <c r="O23" i="5"/>
  <c r="G23" i="5"/>
  <c r="BB23" i="5"/>
  <c r="V23" i="5"/>
  <c r="N23" i="5"/>
  <c r="F23" i="5"/>
  <c r="U23" i="5"/>
  <c r="M23" i="5"/>
  <c r="E23" i="5"/>
  <c r="T23" i="5"/>
  <c r="L23" i="5"/>
  <c r="D23" i="5"/>
  <c r="S23" i="5"/>
  <c r="K23" i="5"/>
  <c r="X23" i="5"/>
  <c r="R23" i="5"/>
  <c r="Q23" i="5"/>
  <c r="P23" i="5"/>
  <c r="J23" i="5"/>
  <c r="I23" i="5"/>
  <c r="H23" i="5"/>
  <c r="B22" i="5"/>
  <c r="C21" i="5"/>
  <c r="X42" i="5"/>
  <c r="Y13" i="5"/>
  <c r="X39" i="5"/>
  <c r="X41" i="5"/>
  <c r="X40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BC23" i="5"/>
  <c r="BD22" i="5"/>
  <c r="C23" i="4"/>
  <c r="B24" i="4"/>
  <c r="AH25" i="4"/>
  <c r="Z25" i="4"/>
  <c r="R25" i="4"/>
  <c r="J25" i="4"/>
  <c r="AG25" i="4"/>
  <c r="Y25" i="4"/>
  <c r="Q25" i="4"/>
  <c r="I25" i="4"/>
  <c r="AF25" i="4"/>
  <c r="X25" i="4"/>
  <c r="H25" i="4"/>
  <c r="AE25" i="4"/>
  <c r="W25" i="4"/>
  <c r="G25" i="4"/>
  <c r="BB25" i="4"/>
  <c r="AD25" i="4"/>
  <c r="V25" i="4"/>
  <c r="N25" i="4"/>
  <c r="F25" i="4"/>
  <c r="AC25" i="4"/>
  <c r="U25" i="4"/>
  <c r="M25" i="4"/>
  <c r="E25" i="4"/>
  <c r="S25" i="4"/>
  <c r="L25" i="4"/>
  <c r="K25" i="4"/>
  <c r="D25" i="4"/>
  <c r="AB25" i="4"/>
  <c r="AA25" i="4"/>
  <c r="T25" i="4"/>
  <c r="BC23" i="4"/>
  <c r="BD22" i="4"/>
  <c r="G25" i="3"/>
  <c r="P25" i="3"/>
  <c r="F25" i="3"/>
  <c r="M25" i="3"/>
  <c r="BB25" i="3"/>
  <c r="J25" i="3"/>
  <c r="O25" i="3"/>
  <c r="N25" i="3"/>
  <c r="K25" i="3"/>
  <c r="E25" i="3"/>
  <c r="H25" i="3"/>
  <c r="I25" i="3"/>
  <c r="L25" i="3"/>
  <c r="S25" i="3"/>
  <c r="D25" i="3"/>
  <c r="Q25" i="3"/>
  <c r="R25" i="3"/>
  <c r="T25" i="3"/>
  <c r="C23" i="3"/>
  <c r="B23" i="3" s="1"/>
  <c r="V40" i="3"/>
  <c r="V41" i="3"/>
  <c r="W13" i="3"/>
  <c r="V39" i="3"/>
  <c r="V42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BC23" i="3"/>
  <c r="BD24" i="3"/>
  <c r="BC21" i="1"/>
  <c r="BD20" i="1"/>
  <c r="C20" i="1"/>
  <c r="B20" i="1" s="1"/>
  <c r="O24" i="4" l="1"/>
  <c r="AH34" i="4"/>
  <c r="AH33" i="4"/>
  <c r="AI13" i="4"/>
  <c r="AI35" i="4" s="1"/>
  <c r="AH42" i="4"/>
  <c r="AH40" i="4"/>
  <c r="AH41" i="4"/>
  <c r="AH39" i="4"/>
  <c r="AH38" i="4"/>
  <c r="AH37" i="4"/>
  <c r="AH36" i="4"/>
  <c r="AH32" i="4"/>
  <c r="AH31" i="4"/>
  <c r="AH30" i="4"/>
  <c r="AH29" i="4"/>
  <c r="AH28" i="4"/>
  <c r="AH27" i="4"/>
  <c r="AH26" i="4"/>
  <c r="P24" i="4"/>
  <c r="AA13" i="6"/>
  <c r="Z41" i="6"/>
  <c r="Z42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U23" i="6"/>
  <c r="M23" i="6"/>
  <c r="E23" i="6"/>
  <c r="T23" i="6"/>
  <c r="L23" i="6"/>
  <c r="D23" i="6"/>
  <c r="AA23" i="6"/>
  <c r="S23" i="6"/>
  <c r="K23" i="6"/>
  <c r="Z23" i="6"/>
  <c r="R23" i="6"/>
  <c r="J23" i="6"/>
  <c r="Y23" i="6"/>
  <c r="Q23" i="6"/>
  <c r="I23" i="6"/>
  <c r="X23" i="6"/>
  <c r="P23" i="6"/>
  <c r="H23" i="6"/>
  <c r="G23" i="6"/>
  <c r="F23" i="6"/>
  <c r="W23" i="6"/>
  <c r="O23" i="6"/>
  <c r="N23" i="6"/>
  <c r="BB23" i="6"/>
  <c r="V23" i="6"/>
  <c r="C21" i="6"/>
  <c r="B22" i="6"/>
  <c r="BD20" i="6"/>
  <c r="BC21" i="6"/>
  <c r="Y42" i="5"/>
  <c r="Z13" i="5"/>
  <c r="Z22" i="5" s="1"/>
  <c r="Y39" i="5"/>
  <c r="Y41" i="5"/>
  <c r="Y40" i="5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C20" i="5"/>
  <c r="B21" i="5"/>
  <c r="BB22" i="5"/>
  <c r="V22" i="5"/>
  <c r="N22" i="5"/>
  <c r="F22" i="5"/>
  <c r="U22" i="5"/>
  <c r="M22" i="5"/>
  <c r="E22" i="5"/>
  <c r="T22" i="5"/>
  <c r="L22" i="5"/>
  <c r="D22" i="5"/>
  <c r="S22" i="5"/>
  <c r="K22" i="5"/>
  <c r="R22" i="5"/>
  <c r="J22" i="5"/>
  <c r="P22" i="5"/>
  <c r="O22" i="5"/>
  <c r="I22" i="5"/>
  <c r="H22" i="5"/>
  <c r="Y22" i="5"/>
  <c r="G22" i="5"/>
  <c r="X22" i="5"/>
  <c r="W22" i="5"/>
  <c r="Q22" i="5"/>
  <c r="Y23" i="5"/>
  <c r="BC22" i="5"/>
  <c r="BD21" i="5"/>
  <c r="AG24" i="4"/>
  <c r="Y24" i="4"/>
  <c r="Q24" i="4"/>
  <c r="I24" i="4"/>
  <c r="AF24" i="4"/>
  <c r="X24" i="4"/>
  <c r="H24" i="4"/>
  <c r="AE24" i="4"/>
  <c r="W24" i="4"/>
  <c r="G24" i="4"/>
  <c r="BB24" i="4"/>
  <c r="AB24" i="4"/>
  <c r="T24" i="4"/>
  <c r="L24" i="4"/>
  <c r="D24" i="4"/>
  <c r="AC24" i="4"/>
  <c r="M24" i="4"/>
  <c r="AA24" i="4"/>
  <c r="K24" i="4"/>
  <c r="Z24" i="4"/>
  <c r="J24" i="4"/>
  <c r="V24" i="4"/>
  <c r="F24" i="4"/>
  <c r="U24" i="4"/>
  <c r="E24" i="4"/>
  <c r="AI24" i="4"/>
  <c r="S24" i="4"/>
  <c r="AH24" i="4"/>
  <c r="R24" i="4"/>
  <c r="AD24" i="4"/>
  <c r="N24" i="4"/>
  <c r="BC22" i="4"/>
  <c r="BD21" i="4"/>
  <c r="B23" i="4"/>
  <c r="C22" i="4"/>
  <c r="L24" i="3"/>
  <c r="I24" i="3"/>
  <c r="N24" i="3"/>
  <c r="D24" i="3"/>
  <c r="BB24" i="3"/>
  <c r="K24" i="3"/>
  <c r="Q24" i="3"/>
  <c r="U24" i="3"/>
  <c r="R24" i="3"/>
  <c r="O24" i="3"/>
  <c r="H24" i="3"/>
  <c r="S24" i="3"/>
  <c r="T24" i="3"/>
  <c r="P24" i="3"/>
  <c r="F24" i="3"/>
  <c r="J24" i="3"/>
  <c r="M24" i="3"/>
  <c r="G24" i="3"/>
  <c r="E24" i="3"/>
  <c r="C22" i="3"/>
  <c r="BC22" i="3"/>
  <c r="BD23" i="3"/>
  <c r="W42" i="3"/>
  <c r="W41" i="3"/>
  <c r="X13" i="3"/>
  <c r="W39" i="3"/>
  <c r="W40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BC20" i="1"/>
  <c r="BD19" i="1"/>
  <c r="C19" i="1"/>
  <c r="B19" i="1" s="1"/>
  <c r="O23" i="4" l="1"/>
  <c r="AI34" i="4"/>
  <c r="AI33" i="4"/>
  <c r="AJ13" i="4"/>
  <c r="AJ35" i="4" s="1"/>
  <c r="AI40" i="4"/>
  <c r="AI41" i="4"/>
  <c r="AI42" i="4"/>
  <c r="AI39" i="4"/>
  <c r="AI38" i="4"/>
  <c r="AI37" i="4"/>
  <c r="AI36" i="4"/>
  <c r="AI32" i="4"/>
  <c r="AI31" i="4"/>
  <c r="AI30" i="4"/>
  <c r="AI29" i="4"/>
  <c r="AI28" i="4"/>
  <c r="AI27" i="4"/>
  <c r="AI26" i="4"/>
  <c r="AI25" i="4"/>
  <c r="P23" i="4"/>
  <c r="B21" i="6"/>
  <c r="C20" i="6"/>
  <c r="BD19" i="6"/>
  <c r="BC20" i="6"/>
  <c r="T22" i="6"/>
  <c r="L22" i="6"/>
  <c r="D22" i="6"/>
  <c r="AA22" i="6"/>
  <c r="S22" i="6"/>
  <c r="K22" i="6"/>
  <c r="Z22" i="6"/>
  <c r="R22" i="6"/>
  <c r="J22" i="6"/>
  <c r="Y22" i="6"/>
  <c r="Q22" i="6"/>
  <c r="I22" i="6"/>
  <c r="X22" i="6"/>
  <c r="P22" i="6"/>
  <c r="H22" i="6"/>
  <c r="W22" i="6"/>
  <c r="O22" i="6"/>
  <c r="G22" i="6"/>
  <c r="BB22" i="6"/>
  <c r="V22" i="6"/>
  <c r="F22" i="6"/>
  <c r="U22" i="6"/>
  <c r="N22" i="6"/>
  <c r="E22" i="6"/>
  <c r="M22" i="6"/>
  <c r="AB1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V21" i="5"/>
  <c r="N21" i="5"/>
  <c r="F21" i="5"/>
  <c r="U21" i="5"/>
  <c r="M21" i="5"/>
  <c r="E21" i="5"/>
  <c r="T21" i="5"/>
  <c r="L21" i="5"/>
  <c r="D21" i="5"/>
  <c r="S21" i="5"/>
  <c r="K21" i="5"/>
  <c r="Z21" i="5"/>
  <c r="R21" i="5"/>
  <c r="J21" i="5"/>
  <c r="Y21" i="5"/>
  <c r="Q21" i="5"/>
  <c r="I21" i="5"/>
  <c r="X21" i="5"/>
  <c r="P21" i="5"/>
  <c r="H21" i="5"/>
  <c r="W21" i="5"/>
  <c r="O21" i="5"/>
  <c r="G21" i="5"/>
  <c r="BB21" i="5"/>
  <c r="C19" i="5"/>
  <c r="B20" i="5"/>
  <c r="BD20" i="5"/>
  <c r="BC21" i="5"/>
  <c r="Z42" i="5"/>
  <c r="AA13" i="5"/>
  <c r="AA21" i="5" s="1"/>
  <c r="Z41" i="5"/>
  <c r="Z39" i="5"/>
  <c r="Z40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C21" i="4"/>
  <c r="B22" i="4"/>
  <c r="AF23" i="4"/>
  <c r="X23" i="4"/>
  <c r="H23" i="4"/>
  <c r="AE23" i="4"/>
  <c r="W23" i="4"/>
  <c r="G23" i="4"/>
  <c r="BB23" i="4"/>
  <c r="AD23" i="4"/>
  <c r="V23" i="4"/>
  <c r="N23" i="4"/>
  <c r="F23" i="4"/>
  <c r="AI23" i="4"/>
  <c r="AA23" i="4"/>
  <c r="S23" i="4"/>
  <c r="K23" i="4"/>
  <c r="AJ23" i="4"/>
  <c r="T23" i="4"/>
  <c r="D23" i="4"/>
  <c r="AH23" i="4"/>
  <c r="R23" i="4"/>
  <c r="AG23" i="4"/>
  <c r="Q23" i="4"/>
  <c r="AC23" i="4"/>
  <c r="M23" i="4"/>
  <c r="AB23" i="4"/>
  <c r="L23" i="4"/>
  <c r="Z23" i="4"/>
  <c r="J23" i="4"/>
  <c r="Y23" i="4"/>
  <c r="I23" i="4"/>
  <c r="U23" i="4"/>
  <c r="E23" i="4"/>
  <c r="BC21" i="4"/>
  <c r="BD20" i="4"/>
  <c r="S23" i="3"/>
  <c r="F23" i="3"/>
  <c r="J23" i="3"/>
  <c r="K23" i="3"/>
  <c r="BB23" i="3"/>
  <c r="H23" i="3"/>
  <c r="I23" i="3"/>
  <c r="T23" i="3"/>
  <c r="O23" i="3"/>
  <c r="E23" i="3"/>
  <c r="P23" i="3"/>
  <c r="V23" i="3"/>
  <c r="L23" i="3"/>
  <c r="Q23" i="3"/>
  <c r="U23" i="3"/>
  <c r="D23" i="3"/>
  <c r="M23" i="3"/>
  <c r="G23" i="3"/>
  <c r="R23" i="3"/>
  <c r="N23" i="3"/>
  <c r="B22" i="3"/>
  <c r="C21" i="3"/>
  <c r="BD22" i="3"/>
  <c r="BC21" i="3"/>
  <c r="X42" i="3"/>
  <c r="Y13" i="3"/>
  <c r="X38" i="3"/>
  <c r="X40" i="3"/>
  <c r="X41" i="3"/>
  <c r="X39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BC19" i="1"/>
  <c r="BD18" i="1"/>
  <c r="C18" i="1"/>
  <c r="B18" i="1" s="1"/>
  <c r="O22" i="4" l="1"/>
  <c r="AJ34" i="4"/>
  <c r="AJ33" i="4"/>
  <c r="AK13" i="4"/>
  <c r="AK35" i="4" s="1"/>
  <c r="AJ40" i="4"/>
  <c r="AJ41" i="4"/>
  <c r="AJ42" i="4"/>
  <c r="AJ39" i="4"/>
  <c r="AJ38" i="4"/>
  <c r="AJ37" i="4"/>
  <c r="AJ36" i="4"/>
  <c r="AJ32" i="4"/>
  <c r="AJ31" i="4"/>
  <c r="AJ30" i="4"/>
  <c r="AJ29" i="4"/>
  <c r="AJ28" i="4"/>
  <c r="AJ27" i="4"/>
  <c r="AJ26" i="4"/>
  <c r="AJ25" i="4"/>
  <c r="AJ24" i="4"/>
  <c r="P22" i="4"/>
  <c r="AB42" i="6"/>
  <c r="AC13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BD18" i="6"/>
  <c r="BC19" i="6"/>
  <c r="B20" i="6"/>
  <c r="C19" i="6"/>
  <c r="AA21" i="6"/>
  <c r="S21" i="6"/>
  <c r="K21" i="6"/>
  <c r="Z21" i="6"/>
  <c r="R21" i="6"/>
  <c r="J21" i="6"/>
  <c r="Y21" i="6"/>
  <c r="Q21" i="6"/>
  <c r="I21" i="6"/>
  <c r="X21" i="6"/>
  <c r="P21" i="6"/>
  <c r="H21" i="6"/>
  <c r="W21" i="6"/>
  <c r="O21" i="6"/>
  <c r="G21" i="6"/>
  <c r="BB21" i="6"/>
  <c r="V21" i="6"/>
  <c r="N21" i="6"/>
  <c r="F21" i="6"/>
  <c r="U21" i="6"/>
  <c r="T21" i="6"/>
  <c r="M21" i="6"/>
  <c r="L21" i="6"/>
  <c r="E21" i="6"/>
  <c r="D21" i="6"/>
  <c r="AC21" i="6"/>
  <c r="AB21" i="6"/>
  <c r="BD19" i="5"/>
  <c r="BC20" i="5"/>
  <c r="U20" i="5"/>
  <c r="M20" i="5"/>
  <c r="E20" i="5"/>
  <c r="T20" i="5"/>
  <c r="L20" i="5"/>
  <c r="D20" i="5"/>
  <c r="AA20" i="5"/>
  <c r="S20" i="5"/>
  <c r="K20" i="5"/>
  <c r="Z20" i="5"/>
  <c r="R20" i="5"/>
  <c r="J20" i="5"/>
  <c r="Y20" i="5"/>
  <c r="Q20" i="5"/>
  <c r="I20" i="5"/>
  <c r="X20" i="5"/>
  <c r="P20" i="5"/>
  <c r="H20" i="5"/>
  <c r="W20" i="5"/>
  <c r="O20" i="5"/>
  <c r="G20" i="5"/>
  <c r="V20" i="5"/>
  <c r="N20" i="5"/>
  <c r="F20" i="5"/>
  <c r="BB20" i="5"/>
  <c r="C18" i="5"/>
  <c r="B19" i="5"/>
  <c r="AB13" i="5"/>
  <c r="AA41" i="5"/>
  <c r="AA39" i="5"/>
  <c r="AA42" i="5"/>
  <c r="AA40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E22" i="4"/>
  <c r="W22" i="4"/>
  <c r="AH22" i="4"/>
  <c r="Z22" i="4"/>
  <c r="AA22" i="4"/>
  <c r="Q22" i="4"/>
  <c r="I22" i="4"/>
  <c r="AJ22" i="4"/>
  <c r="Y22" i="4"/>
  <c r="H22" i="4"/>
  <c r="AI22" i="4"/>
  <c r="X22" i="4"/>
  <c r="G22" i="4"/>
  <c r="BB22" i="4"/>
  <c r="AG22" i="4"/>
  <c r="V22" i="4"/>
  <c r="N22" i="4"/>
  <c r="F22" i="4"/>
  <c r="AF22" i="4"/>
  <c r="U22" i="4"/>
  <c r="M22" i="4"/>
  <c r="E22" i="4"/>
  <c r="AD22" i="4"/>
  <c r="T22" i="4"/>
  <c r="L22" i="4"/>
  <c r="D22" i="4"/>
  <c r="AC22" i="4"/>
  <c r="S22" i="4"/>
  <c r="K22" i="4"/>
  <c r="AB22" i="4"/>
  <c r="R22" i="4"/>
  <c r="J22" i="4"/>
  <c r="BC20" i="4"/>
  <c r="BD19" i="4"/>
  <c r="C20" i="4"/>
  <c r="B21" i="4"/>
  <c r="C20" i="3"/>
  <c r="B21" i="3"/>
  <c r="Y21" i="3" s="1"/>
  <c r="N22" i="3"/>
  <c r="O22" i="3"/>
  <c r="P22" i="3"/>
  <c r="F22" i="3"/>
  <c r="K22" i="3"/>
  <c r="D22" i="3"/>
  <c r="U22" i="3"/>
  <c r="I22" i="3"/>
  <c r="H22" i="3"/>
  <c r="E22" i="3"/>
  <c r="M22" i="3"/>
  <c r="R22" i="3"/>
  <c r="W22" i="3"/>
  <c r="V22" i="3"/>
  <c r="J22" i="3"/>
  <c r="T22" i="3"/>
  <c r="G22" i="3"/>
  <c r="BB22" i="3"/>
  <c r="L22" i="3"/>
  <c r="S22" i="3"/>
  <c r="Q22" i="3"/>
  <c r="BC20" i="3"/>
  <c r="BD21" i="3"/>
  <c r="Y42" i="3"/>
  <c r="Z13" i="3"/>
  <c r="Y41" i="3"/>
  <c r="Y38" i="3"/>
  <c r="Y39" i="3"/>
  <c r="Y40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BC18" i="1"/>
  <c r="BD17" i="1"/>
  <c r="C17" i="1"/>
  <c r="B17" i="1" s="1"/>
  <c r="AK22" i="4" l="1"/>
  <c r="O21" i="4"/>
  <c r="AK33" i="4"/>
  <c r="AK34" i="4"/>
  <c r="AL13" i="4"/>
  <c r="AL35" i="4" s="1"/>
  <c r="AK42" i="4"/>
  <c r="AK40" i="4"/>
  <c r="AK41" i="4"/>
  <c r="AK39" i="4"/>
  <c r="AK38" i="4"/>
  <c r="AK37" i="4"/>
  <c r="AK36" i="4"/>
  <c r="AK32" i="4"/>
  <c r="AK31" i="4"/>
  <c r="AK30" i="4"/>
  <c r="AK29" i="4"/>
  <c r="AK28" i="4"/>
  <c r="AK27" i="4"/>
  <c r="AK26" i="4"/>
  <c r="AK25" i="4"/>
  <c r="AK24" i="4"/>
  <c r="AK23" i="4"/>
  <c r="P21" i="4"/>
  <c r="BC18" i="6"/>
  <c r="BD17" i="6"/>
  <c r="C18" i="6"/>
  <c r="B19" i="6"/>
  <c r="AC42" i="6"/>
  <c r="AD13" i="6"/>
  <c r="AC41" i="6"/>
  <c r="AC40" i="6"/>
  <c r="AC3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4" i="6"/>
  <c r="AC23" i="6"/>
  <c r="AC22" i="6"/>
  <c r="Z20" i="6"/>
  <c r="R20" i="6"/>
  <c r="J20" i="6"/>
  <c r="Y20" i="6"/>
  <c r="Q20" i="6"/>
  <c r="I20" i="6"/>
  <c r="X20" i="6"/>
  <c r="P20" i="6"/>
  <c r="H20" i="6"/>
  <c r="W20" i="6"/>
  <c r="O20" i="6"/>
  <c r="G20" i="6"/>
  <c r="BB20" i="6"/>
  <c r="AD20" i="6"/>
  <c r="V20" i="6"/>
  <c r="N20" i="6"/>
  <c r="F20" i="6"/>
  <c r="AC20" i="6"/>
  <c r="U20" i="6"/>
  <c r="M20" i="6"/>
  <c r="E20" i="6"/>
  <c r="L20" i="6"/>
  <c r="D20" i="6"/>
  <c r="K20" i="6"/>
  <c r="AB20" i="6"/>
  <c r="S20" i="6"/>
  <c r="AA20" i="6"/>
  <c r="T20" i="6"/>
  <c r="AB19" i="5"/>
  <c r="T19" i="5"/>
  <c r="L19" i="5"/>
  <c r="D19" i="5"/>
  <c r="AA19" i="5"/>
  <c r="S19" i="5"/>
  <c r="K19" i="5"/>
  <c r="Z19" i="5"/>
  <c r="R19" i="5"/>
  <c r="J19" i="5"/>
  <c r="Y19" i="5"/>
  <c r="Q19" i="5"/>
  <c r="I19" i="5"/>
  <c r="X19" i="5"/>
  <c r="P19" i="5"/>
  <c r="H19" i="5"/>
  <c r="W19" i="5"/>
  <c r="O19" i="5"/>
  <c r="G19" i="5"/>
  <c r="BB19" i="5"/>
  <c r="V19" i="5"/>
  <c r="N19" i="5"/>
  <c r="F19" i="5"/>
  <c r="M19" i="5"/>
  <c r="E19" i="5"/>
  <c r="U19" i="5"/>
  <c r="AC13" i="5"/>
  <c r="AC19" i="5" s="1"/>
  <c r="AB42" i="5"/>
  <c r="AB41" i="5"/>
  <c r="AB39" i="5"/>
  <c r="AB40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21" i="5"/>
  <c r="AB20" i="5"/>
  <c r="B18" i="5"/>
  <c r="C17" i="5"/>
  <c r="BD18" i="5"/>
  <c r="BC19" i="5"/>
  <c r="AF21" i="4"/>
  <c r="X21" i="4"/>
  <c r="H21" i="4"/>
  <c r="AE21" i="4"/>
  <c r="W21" i="4"/>
  <c r="G21" i="4"/>
  <c r="BB21" i="4"/>
  <c r="AD21" i="4"/>
  <c r="V21" i="4"/>
  <c r="N21" i="4"/>
  <c r="F21" i="4"/>
  <c r="AK21" i="4"/>
  <c r="AC21" i="4"/>
  <c r="U21" i="4"/>
  <c r="M21" i="4"/>
  <c r="E21" i="4"/>
  <c r="AJ21" i="4"/>
  <c r="AB21" i="4"/>
  <c r="T21" i="4"/>
  <c r="L21" i="4"/>
  <c r="D21" i="4"/>
  <c r="AI21" i="4"/>
  <c r="AA21" i="4"/>
  <c r="S21" i="4"/>
  <c r="K21" i="4"/>
  <c r="AH21" i="4"/>
  <c r="Z21" i="4"/>
  <c r="R21" i="4"/>
  <c r="J21" i="4"/>
  <c r="AG21" i="4"/>
  <c r="Y21" i="4"/>
  <c r="Q21" i="4"/>
  <c r="I21" i="4"/>
  <c r="C19" i="4"/>
  <c r="B20" i="4"/>
  <c r="BD18" i="4"/>
  <c r="BC19" i="4"/>
  <c r="M21" i="3"/>
  <c r="R21" i="3"/>
  <c r="W21" i="3"/>
  <c r="BB21" i="3"/>
  <c r="I21" i="3"/>
  <c r="L21" i="3"/>
  <c r="U21" i="3"/>
  <c r="E21" i="3"/>
  <c r="F21" i="3"/>
  <c r="J21" i="3"/>
  <c r="T21" i="3"/>
  <c r="P21" i="3"/>
  <c r="H21" i="3"/>
  <c r="K21" i="3"/>
  <c r="O21" i="3"/>
  <c r="Q21" i="3"/>
  <c r="G21" i="3"/>
  <c r="S21" i="3"/>
  <c r="D21" i="3"/>
  <c r="N21" i="3"/>
  <c r="V21" i="3"/>
  <c r="X21" i="3"/>
  <c r="B20" i="3"/>
  <c r="C19" i="3"/>
  <c r="BC19" i="3"/>
  <c r="BD20" i="3"/>
  <c r="Z42" i="3"/>
  <c r="AA13" i="3"/>
  <c r="Z40" i="3"/>
  <c r="Z39" i="3"/>
  <c r="Z38" i="3"/>
  <c r="Z41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BC17" i="1"/>
  <c r="BD16" i="1"/>
  <c r="C16" i="1"/>
  <c r="B16" i="1" s="1"/>
  <c r="AL21" i="4" l="1"/>
  <c r="O20" i="4"/>
  <c r="AL34" i="4"/>
  <c r="AL33" i="4"/>
  <c r="AM13" i="4"/>
  <c r="AM35" i="4" s="1"/>
  <c r="AL40" i="4"/>
  <c r="AL41" i="4"/>
  <c r="AL42" i="4"/>
  <c r="AL39" i="4"/>
  <c r="AL38" i="4"/>
  <c r="AL37" i="4"/>
  <c r="AL36" i="4"/>
  <c r="AL32" i="4"/>
  <c r="AL31" i="4"/>
  <c r="AL30" i="4"/>
  <c r="AL29" i="4"/>
  <c r="AL28" i="4"/>
  <c r="AL27" i="4"/>
  <c r="AL26" i="4"/>
  <c r="AL25" i="4"/>
  <c r="AL24" i="4"/>
  <c r="AL23" i="4"/>
  <c r="AL22" i="4"/>
  <c r="P20" i="4"/>
  <c r="AD42" i="6"/>
  <c r="AE13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Y19" i="6"/>
  <c r="Q19" i="6"/>
  <c r="I19" i="6"/>
  <c r="X19" i="6"/>
  <c r="P19" i="6"/>
  <c r="H19" i="6"/>
  <c r="AE19" i="6"/>
  <c r="W19" i="6"/>
  <c r="O19" i="6"/>
  <c r="G19" i="6"/>
  <c r="BB19" i="6"/>
  <c r="AD19" i="6"/>
  <c r="V19" i="6"/>
  <c r="N19" i="6"/>
  <c r="F19" i="6"/>
  <c r="AC19" i="6"/>
  <c r="U19" i="6"/>
  <c r="M19" i="6"/>
  <c r="E19" i="6"/>
  <c r="AB19" i="6"/>
  <c r="T19" i="6"/>
  <c r="L19" i="6"/>
  <c r="D19" i="6"/>
  <c r="AA19" i="6"/>
  <c r="Z19" i="6"/>
  <c r="S19" i="6"/>
  <c r="K19" i="6"/>
  <c r="R19" i="6"/>
  <c r="J19" i="6"/>
  <c r="C17" i="6"/>
  <c r="B18" i="6"/>
  <c r="BC17" i="6"/>
  <c r="BD16" i="6"/>
  <c r="BD17" i="5"/>
  <c r="BC18" i="5"/>
  <c r="B17" i="5"/>
  <c r="C16" i="5"/>
  <c r="AA18" i="5"/>
  <c r="S18" i="5"/>
  <c r="K18" i="5"/>
  <c r="Z18" i="5"/>
  <c r="R18" i="5"/>
  <c r="J18" i="5"/>
  <c r="Y18" i="5"/>
  <c r="Q18" i="5"/>
  <c r="I18" i="5"/>
  <c r="X18" i="5"/>
  <c r="P18" i="5"/>
  <c r="H18" i="5"/>
  <c r="W18" i="5"/>
  <c r="O18" i="5"/>
  <c r="G18" i="5"/>
  <c r="BB18" i="5"/>
  <c r="AC18" i="5"/>
  <c r="U18" i="5"/>
  <c r="M18" i="5"/>
  <c r="AB18" i="5"/>
  <c r="V18" i="5"/>
  <c r="T18" i="5"/>
  <c r="N18" i="5"/>
  <c r="L18" i="5"/>
  <c r="F18" i="5"/>
  <c r="E18" i="5"/>
  <c r="D18" i="5"/>
  <c r="AD13" i="5"/>
  <c r="AC42" i="5"/>
  <c r="AC41" i="5"/>
  <c r="AC39" i="5"/>
  <c r="AC40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M20" i="4"/>
  <c r="AE20" i="4"/>
  <c r="W20" i="4"/>
  <c r="G20" i="4"/>
  <c r="BB20" i="4"/>
  <c r="AL20" i="4"/>
  <c r="AD20" i="4"/>
  <c r="V20" i="4"/>
  <c r="N20" i="4"/>
  <c r="F20" i="4"/>
  <c r="AK20" i="4"/>
  <c r="AC20" i="4"/>
  <c r="U20" i="4"/>
  <c r="M20" i="4"/>
  <c r="E20" i="4"/>
  <c r="AJ20" i="4"/>
  <c r="AB20" i="4"/>
  <c r="T20" i="4"/>
  <c r="L20" i="4"/>
  <c r="D20" i="4"/>
  <c r="AI20" i="4"/>
  <c r="AA20" i="4"/>
  <c r="S20" i="4"/>
  <c r="K20" i="4"/>
  <c r="AH20" i="4"/>
  <c r="Z20" i="4"/>
  <c r="R20" i="4"/>
  <c r="J20" i="4"/>
  <c r="AG20" i="4"/>
  <c r="Y20" i="4"/>
  <c r="Q20" i="4"/>
  <c r="I20" i="4"/>
  <c r="AF20" i="4"/>
  <c r="X20" i="4"/>
  <c r="H20" i="4"/>
  <c r="BD17" i="4"/>
  <c r="BC18" i="4"/>
  <c r="C18" i="4"/>
  <c r="B19" i="4"/>
  <c r="T20" i="3"/>
  <c r="E20" i="3"/>
  <c r="I20" i="3"/>
  <c r="BB20" i="3"/>
  <c r="R20" i="3"/>
  <c r="L20" i="3"/>
  <c r="V20" i="3"/>
  <c r="H20" i="3"/>
  <c r="S20" i="3"/>
  <c r="G20" i="3"/>
  <c r="D20" i="3"/>
  <c r="M20" i="3"/>
  <c r="Y20" i="3"/>
  <c r="F20" i="3"/>
  <c r="Q20" i="3"/>
  <c r="N20" i="3"/>
  <c r="X20" i="3"/>
  <c r="U20" i="3"/>
  <c r="P20" i="3"/>
  <c r="O20" i="3"/>
  <c r="K20" i="3"/>
  <c r="W20" i="3"/>
  <c r="J20" i="3"/>
  <c r="Z20" i="3"/>
  <c r="B19" i="3"/>
  <c r="AA19" i="3" s="1"/>
  <c r="C18" i="3"/>
  <c r="AB13" i="3"/>
  <c r="AA42" i="3"/>
  <c r="AA41" i="3"/>
  <c r="AA38" i="3"/>
  <c r="AA39" i="3"/>
  <c r="AA40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BC18" i="3"/>
  <c r="BD19" i="3"/>
  <c r="BD15" i="1"/>
  <c r="BC16" i="1"/>
  <c r="C15" i="1"/>
  <c r="B15" i="1" s="1"/>
  <c r="O19" i="4" l="1"/>
  <c r="AM34" i="4"/>
  <c r="AM33" i="4"/>
  <c r="AN13" i="4"/>
  <c r="AN35" i="4" s="1"/>
  <c r="AM42" i="4"/>
  <c r="AM40" i="4"/>
  <c r="AM41" i="4"/>
  <c r="AM39" i="4"/>
  <c r="AM38" i="4"/>
  <c r="AM37" i="4"/>
  <c r="AM36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P19" i="4"/>
  <c r="BD15" i="6"/>
  <c r="BC16" i="6"/>
  <c r="X18" i="6"/>
  <c r="P18" i="6"/>
  <c r="H18" i="6"/>
  <c r="AE18" i="6"/>
  <c r="W18" i="6"/>
  <c r="O18" i="6"/>
  <c r="G18" i="6"/>
  <c r="BB18" i="6"/>
  <c r="AD18" i="6"/>
  <c r="V18" i="6"/>
  <c r="N18" i="6"/>
  <c r="F18" i="6"/>
  <c r="AC18" i="6"/>
  <c r="U18" i="6"/>
  <c r="M18" i="6"/>
  <c r="E18" i="6"/>
  <c r="AB18" i="6"/>
  <c r="T18" i="6"/>
  <c r="L18" i="6"/>
  <c r="D18" i="6"/>
  <c r="AA18" i="6"/>
  <c r="S18" i="6"/>
  <c r="K18" i="6"/>
  <c r="Z18" i="6"/>
  <c r="R18" i="6"/>
  <c r="Q18" i="6"/>
  <c r="J18" i="6"/>
  <c r="I18" i="6"/>
  <c r="Y18" i="6"/>
  <c r="AF13" i="6"/>
  <c r="AE42" i="6"/>
  <c r="AE41" i="6"/>
  <c r="AE40" i="6"/>
  <c r="AE39" i="6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C16" i="6"/>
  <c r="B17" i="6"/>
  <c r="AE13" i="5"/>
  <c r="AD42" i="5"/>
  <c r="AD39" i="5"/>
  <c r="AD41" i="5"/>
  <c r="AD40" i="5"/>
  <c r="AD38" i="5"/>
  <c r="AD37" i="5"/>
  <c r="AD36" i="5"/>
  <c r="AD35" i="5"/>
  <c r="AD34" i="5"/>
  <c r="AD33" i="5"/>
  <c r="A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AD19" i="5"/>
  <c r="AD18" i="5"/>
  <c r="C15" i="5"/>
  <c r="B16" i="5"/>
  <c r="Y17" i="5"/>
  <c r="Q17" i="5"/>
  <c r="I17" i="5"/>
  <c r="X17" i="5"/>
  <c r="P17" i="5"/>
  <c r="H17" i="5"/>
  <c r="AE17" i="5"/>
  <c r="W17" i="5"/>
  <c r="O17" i="5"/>
  <c r="G17" i="5"/>
  <c r="BB17" i="5"/>
  <c r="AD17" i="5"/>
  <c r="V17" i="5"/>
  <c r="N17" i="5"/>
  <c r="F17" i="5"/>
  <c r="S17" i="5"/>
  <c r="T17" i="5"/>
  <c r="R17" i="5"/>
  <c r="AC17" i="5"/>
  <c r="M17" i="5"/>
  <c r="J17" i="5"/>
  <c r="E17" i="5"/>
  <c r="AB17" i="5"/>
  <c r="L17" i="5"/>
  <c r="D17" i="5"/>
  <c r="AA17" i="5"/>
  <c r="K17" i="5"/>
  <c r="Z17" i="5"/>
  <c r="U17" i="5"/>
  <c r="BD16" i="5"/>
  <c r="BC17" i="5"/>
  <c r="C17" i="4"/>
  <c r="B18" i="4"/>
  <c r="BB19" i="4"/>
  <c r="AL19" i="4"/>
  <c r="AD19" i="4"/>
  <c r="V19" i="4"/>
  <c r="N19" i="4"/>
  <c r="F19" i="4"/>
  <c r="AK19" i="4"/>
  <c r="AC19" i="4"/>
  <c r="U19" i="4"/>
  <c r="M19" i="4"/>
  <c r="E19" i="4"/>
  <c r="AJ19" i="4"/>
  <c r="AB19" i="4"/>
  <c r="T19" i="4"/>
  <c r="L19" i="4"/>
  <c r="D19" i="4"/>
  <c r="AI19" i="4"/>
  <c r="AA19" i="4"/>
  <c r="S19" i="4"/>
  <c r="K19" i="4"/>
  <c r="AH19" i="4"/>
  <c r="Z19" i="4"/>
  <c r="R19" i="4"/>
  <c r="J19" i="4"/>
  <c r="AG19" i="4"/>
  <c r="Y19" i="4"/>
  <c r="Q19" i="4"/>
  <c r="I19" i="4"/>
  <c r="AN19" i="4"/>
  <c r="AF19" i="4"/>
  <c r="X19" i="4"/>
  <c r="H19" i="4"/>
  <c r="AM19" i="4"/>
  <c r="AE19" i="4"/>
  <c r="W19" i="4"/>
  <c r="G19" i="4"/>
  <c r="BD16" i="4"/>
  <c r="BC17" i="4"/>
  <c r="C17" i="3"/>
  <c r="B18" i="3"/>
  <c r="AB18" i="3" s="1"/>
  <c r="Y19" i="3"/>
  <c r="T19" i="3"/>
  <c r="Q19" i="3"/>
  <c r="BB19" i="3"/>
  <c r="G19" i="3"/>
  <c r="L19" i="3"/>
  <c r="I19" i="3"/>
  <c r="V19" i="3"/>
  <c r="R19" i="3"/>
  <c r="D19" i="3"/>
  <c r="X19" i="3"/>
  <c r="U19" i="3"/>
  <c r="M19" i="3"/>
  <c r="F19" i="3"/>
  <c r="S19" i="3"/>
  <c r="P19" i="3"/>
  <c r="N19" i="3"/>
  <c r="O19" i="3"/>
  <c r="K19" i="3"/>
  <c r="H19" i="3"/>
  <c r="E19" i="3"/>
  <c r="W19" i="3"/>
  <c r="J19" i="3"/>
  <c r="Z19" i="3"/>
  <c r="BC17" i="3"/>
  <c r="BD18" i="3"/>
  <c r="AB42" i="3"/>
  <c r="AB39" i="3"/>
  <c r="AC13" i="3"/>
  <c r="AB38" i="3"/>
  <c r="AB41" i="3"/>
  <c r="AB40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BC15" i="1"/>
  <c r="BD14" i="1"/>
  <c r="C14" i="1"/>
  <c r="B14" i="1" s="1"/>
  <c r="O18" i="4" l="1"/>
  <c r="AN34" i="4"/>
  <c r="AN33" i="4"/>
  <c r="AO13" i="4"/>
  <c r="AO35" i="4" s="1"/>
  <c r="AN42" i="4"/>
  <c r="AN41" i="4"/>
  <c r="AN40" i="4"/>
  <c r="AN39" i="4"/>
  <c r="AN38" i="4"/>
  <c r="AN37" i="4"/>
  <c r="AN36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P18" i="4"/>
  <c r="AE17" i="6"/>
  <c r="W17" i="6"/>
  <c r="O17" i="6"/>
  <c r="G17" i="6"/>
  <c r="AC17" i="6"/>
  <c r="U17" i="6"/>
  <c r="M17" i="6"/>
  <c r="E17" i="6"/>
  <c r="AB17" i="6"/>
  <c r="T17" i="6"/>
  <c r="L17" i="6"/>
  <c r="D17" i="6"/>
  <c r="AA17" i="6"/>
  <c r="S17" i="6"/>
  <c r="K17" i="6"/>
  <c r="Z17" i="6"/>
  <c r="R17" i="6"/>
  <c r="J17" i="6"/>
  <c r="BB17" i="6"/>
  <c r="AF17" i="6"/>
  <c r="I17" i="6"/>
  <c r="AD17" i="6"/>
  <c r="Y17" i="6"/>
  <c r="F17" i="6"/>
  <c r="X17" i="6"/>
  <c r="H17" i="6"/>
  <c r="V17" i="6"/>
  <c r="P17" i="6"/>
  <c r="N17" i="6"/>
  <c r="Q17" i="6"/>
  <c r="C15" i="6"/>
  <c r="B16" i="6"/>
  <c r="AF42" i="6"/>
  <c r="AG13" i="6"/>
  <c r="AF41" i="6"/>
  <c r="AF40" i="6"/>
  <c r="AF39" i="6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BD14" i="6"/>
  <c r="BC14" i="6" s="1"/>
  <c r="BC15" i="6"/>
  <c r="BC16" i="5"/>
  <c r="BD15" i="5"/>
  <c r="X16" i="5"/>
  <c r="P16" i="5"/>
  <c r="H16" i="5"/>
  <c r="AE16" i="5"/>
  <c r="W16" i="5"/>
  <c r="O16" i="5"/>
  <c r="G16" i="5"/>
  <c r="BB16" i="5"/>
  <c r="AD16" i="5"/>
  <c r="V16" i="5"/>
  <c r="N16" i="5"/>
  <c r="F16" i="5"/>
  <c r="AC16" i="5"/>
  <c r="U16" i="5"/>
  <c r="M16" i="5"/>
  <c r="E16" i="5"/>
  <c r="Z16" i="5"/>
  <c r="J16" i="5"/>
  <c r="Y16" i="5"/>
  <c r="AB16" i="5"/>
  <c r="I16" i="5"/>
  <c r="T16" i="5"/>
  <c r="D16" i="5"/>
  <c r="Q16" i="5"/>
  <c r="AA16" i="5"/>
  <c r="S16" i="5"/>
  <c r="R16" i="5"/>
  <c r="L16" i="5"/>
  <c r="K16" i="5"/>
  <c r="C14" i="5"/>
  <c r="B14" i="5" s="1"/>
  <c r="B15" i="5"/>
  <c r="AF13" i="5"/>
  <c r="AF16" i="5" s="1"/>
  <c r="AE41" i="5"/>
  <c r="AE42" i="5"/>
  <c r="AE39" i="5"/>
  <c r="AE40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E18" i="5"/>
  <c r="BC16" i="4"/>
  <c r="BD15" i="4"/>
  <c r="AK18" i="4"/>
  <c r="AC18" i="4"/>
  <c r="U18" i="4"/>
  <c r="M18" i="4"/>
  <c r="E18" i="4"/>
  <c r="AJ18" i="4"/>
  <c r="AB18" i="4"/>
  <c r="T18" i="4"/>
  <c r="L18" i="4"/>
  <c r="D18" i="4"/>
  <c r="Y18" i="4"/>
  <c r="AI18" i="4"/>
  <c r="AA18" i="4"/>
  <c r="S18" i="4"/>
  <c r="K18" i="4"/>
  <c r="AH18" i="4"/>
  <c r="Z18" i="4"/>
  <c r="R18" i="4"/>
  <c r="J18" i="4"/>
  <c r="AG18" i="4"/>
  <c r="AO18" i="4"/>
  <c r="Q18" i="4"/>
  <c r="I18" i="4"/>
  <c r="AN18" i="4"/>
  <c r="AF18" i="4"/>
  <c r="X18" i="4"/>
  <c r="H18" i="4"/>
  <c r="AM18" i="4"/>
  <c r="AE18" i="4"/>
  <c r="W18" i="4"/>
  <c r="G18" i="4"/>
  <c r="BB18" i="4"/>
  <c r="AL18" i="4"/>
  <c r="AD18" i="4"/>
  <c r="V18" i="4"/>
  <c r="N18" i="4"/>
  <c r="F18" i="4"/>
  <c r="C16" i="4"/>
  <c r="B17" i="4"/>
  <c r="Z18" i="3"/>
  <c r="H18" i="3"/>
  <c r="M18" i="3"/>
  <c r="R18" i="3"/>
  <c r="W18" i="3"/>
  <c r="U18" i="3"/>
  <c r="E18" i="3"/>
  <c r="Q18" i="3"/>
  <c r="J18" i="3"/>
  <c r="O18" i="3"/>
  <c r="L18" i="3"/>
  <c r="G18" i="3"/>
  <c r="Y18" i="3"/>
  <c r="BB18" i="3"/>
  <c r="K18" i="3"/>
  <c r="D18" i="3"/>
  <c r="P18" i="3"/>
  <c r="AA18" i="3"/>
  <c r="I18" i="3"/>
  <c r="V18" i="3"/>
  <c r="T18" i="3"/>
  <c r="F18" i="3"/>
  <c r="S18" i="3"/>
  <c r="X18" i="3"/>
  <c r="N18" i="3"/>
  <c r="B17" i="3"/>
  <c r="AC17" i="3" s="1"/>
  <c r="C16" i="3"/>
  <c r="AC40" i="3"/>
  <c r="AD13" i="3"/>
  <c r="AC41" i="3"/>
  <c r="AC42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BC16" i="3"/>
  <c r="BD17" i="3"/>
  <c r="BC14" i="1"/>
  <c r="BD13" i="1"/>
  <c r="C13" i="1"/>
  <c r="B13" i="1" s="1"/>
  <c r="O17" i="4" l="1"/>
  <c r="AO34" i="4"/>
  <c r="AO33" i="4"/>
  <c r="AP13" i="4"/>
  <c r="AP35" i="4" s="1"/>
  <c r="AO41" i="4"/>
  <c r="AO42" i="4"/>
  <c r="AO40" i="4"/>
  <c r="AO39" i="4"/>
  <c r="AO38" i="4"/>
  <c r="AO37" i="4"/>
  <c r="AO36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P17" i="4"/>
  <c r="AG42" i="6"/>
  <c r="AH13" i="6"/>
  <c r="AG41" i="6"/>
  <c r="AG40" i="6"/>
  <c r="AG39" i="6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8" i="6"/>
  <c r="BB16" i="6"/>
  <c r="AD16" i="6"/>
  <c r="V16" i="6"/>
  <c r="N16" i="6"/>
  <c r="F16" i="6"/>
  <c r="AB16" i="6"/>
  <c r="T16" i="6"/>
  <c r="L16" i="6"/>
  <c r="D16" i="6"/>
  <c r="AA16" i="6"/>
  <c r="S16" i="6"/>
  <c r="K16" i="6"/>
  <c r="AH16" i="6"/>
  <c r="Z16" i="6"/>
  <c r="R16" i="6"/>
  <c r="J16" i="6"/>
  <c r="AG16" i="6"/>
  <c r="Y16" i="6"/>
  <c r="Q16" i="6"/>
  <c r="I16" i="6"/>
  <c r="W16" i="6"/>
  <c r="P16" i="6"/>
  <c r="O16" i="6"/>
  <c r="AC16" i="6"/>
  <c r="AF16" i="6"/>
  <c r="M16" i="6"/>
  <c r="G16" i="6"/>
  <c r="E16" i="6"/>
  <c r="U16" i="6"/>
  <c r="AE16" i="6"/>
  <c r="H16" i="6"/>
  <c r="X16" i="6"/>
  <c r="B15" i="6"/>
  <c r="C14" i="6"/>
  <c r="B14" i="6" s="1"/>
  <c r="AG17" i="6"/>
  <c r="AE15" i="5"/>
  <c r="W15" i="5"/>
  <c r="O15" i="5"/>
  <c r="G15" i="5"/>
  <c r="BB15" i="5"/>
  <c r="AD15" i="5"/>
  <c r="V15" i="5"/>
  <c r="N15" i="5"/>
  <c r="F15" i="5"/>
  <c r="AC15" i="5"/>
  <c r="U15" i="5"/>
  <c r="M15" i="5"/>
  <c r="E15" i="5"/>
  <c r="D15" i="5"/>
  <c r="AB15" i="5"/>
  <c r="T15" i="5"/>
  <c r="L15" i="5"/>
  <c r="Q15" i="5"/>
  <c r="P15" i="5"/>
  <c r="AF15" i="5"/>
  <c r="AA15" i="5"/>
  <c r="K15" i="5"/>
  <c r="Z15" i="5"/>
  <c r="X15" i="5"/>
  <c r="J15" i="5"/>
  <c r="Y15" i="5"/>
  <c r="I15" i="5"/>
  <c r="S15" i="5"/>
  <c r="H15" i="5"/>
  <c r="R15" i="5"/>
  <c r="BB14" i="5"/>
  <c r="AD14" i="5"/>
  <c r="V14" i="5"/>
  <c r="N14" i="5"/>
  <c r="F14" i="5"/>
  <c r="AA14" i="5"/>
  <c r="AC14" i="5"/>
  <c r="U14" i="5"/>
  <c r="M14" i="5"/>
  <c r="E14" i="5"/>
  <c r="AB14" i="5"/>
  <c r="T14" i="5"/>
  <c r="L14" i="5"/>
  <c r="D14" i="5"/>
  <c r="K14" i="5"/>
  <c r="S14" i="5"/>
  <c r="X14" i="5"/>
  <c r="H14" i="5"/>
  <c r="W14" i="5"/>
  <c r="Z14" i="5"/>
  <c r="G14" i="5"/>
  <c r="R14" i="5"/>
  <c r="Q14" i="5"/>
  <c r="AE14" i="5"/>
  <c r="Y14" i="5"/>
  <c r="AF14" i="5"/>
  <c r="P14" i="5"/>
  <c r="O14" i="5"/>
  <c r="J14" i="5"/>
  <c r="I14" i="5"/>
  <c r="AF42" i="5"/>
  <c r="AG13" i="5"/>
  <c r="AG15" i="5" s="1"/>
  <c r="AF39" i="5"/>
  <c r="AF41" i="5"/>
  <c r="AF40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BC15" i="5"/>
  <c r="BD14" i="5"/>
  <c r="BC14" i="5" s="1"/>
  <c r="AJ17" i="4"/>
  <c r="AB17" i="4"/>
  <c r="T17" i="4"/>
  <c r="L17" i="4"/>
  <c r="D17" i="4"/>
  <c r="AI17" i="4"/>
  <c r="AA17" i="4"/>
  <c r="S17" i="4"/>
  <c r="K17" i="4"/>
  <c r="AH17" i="4"/>
  <c r="Z17" i="4"/>
  <c r="R17" i="4"/>
  <c r="J17" i="4"/>
  <c r="AF17" i="4"/>
  <c r="H17" i="4"/>
  <c r="AO17" i="4"/>
  <c r="AG17" i="4"/>
  <c r="Y17" i="4"/>
  <c r="Q17" i="4"/>
  <c r="I17" i="4"/>
  <c r="AN17" i="4"/>
  <c r="X17" i="4"/>
  <c r="AM17" i="4"/>
  <c r="AE17" i="4"/>
  <c r="W17" i="4"/>
  <c r="G17" i="4"/>
  <c r="BB17" i="4"/>
  <c r="AL17" i="4"/>
  <c r="AD17" i="4"/>
  <c r="AK17" i="4"/>
  <c r="AC17" i="4"/>
  <c r="N17" i="4"/>
  <c r="V17" i="4"/>
  <c r="U17" i="4"/>
  <c r="M17" i="4"/>
  <c r="F17" i="4"/>
  <c r="E17" i="4"/>
  <c r="B16" i="4"/>
  <c r="C15" i="4"/>
  <c r="BD14" i="4"/>
  <c r="BC14" i="4" s="1"/>
  <c r="BC15" i="4"/>
  <c r="B16" i="3"/>
  <c r="AD16" i="3" s="1"/>
  <c r="C15" i="3"/>
  <c r="Y17" i="3"/>
  <c r="G17" i="3"/>
  <c r="D17" i="3"/>
  <c r="BB17" i="3"/>
  <c r="S17" i="3"/>
  <c r="V17" i="3"/>
  <c r="X17" i="3"/>
  <c r="P17" i="3"/>
  <c r="L17" i="3"/>
  <c r="Q17" i="3"/>
  <c r="I17" i="3"/>
  <c r="K17" i="3"/>
  <c r="N17" i="3"/>
  <c r="F17" i="3"/>
  <c r="AB17" i="3"/>
  <c r="Z17" i="3"/>
  <c r="H17" i="3"/>
  <c r="U17" i="3"/>
  <c r="AA17" i="3"/>
  <c r="T17" i="3"/>
  <c r="J17" i="3"/>
  <c r="E17" i="3"/>
  <c r="R17" i="3"/>
  <c r="W17" i="3"/>
  <c r="M17" i="3"/>
  <c r="O17" i="3"/>
  <c r="AD41" i="3"/>
  <c r="AE13" i="3"/>
  <c r="AD42" i="3"/>
  <c r="AD39" i="3"/>
  <c r="AD38" i="3"/>
  <c r="AD40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BD16" i="3"/>
  <c r="BC15" i="3"/>
  <c r="BC13" i="1"/>
  <c r="BD12" i="1"/>
  <c r="C12" i="1"/>
  <c r="B12" i="1" s="1"/>
  <c r="AP17" i="4" l="1"/>
  <c r="O16" i="4"/>
  <c r="AP34" i="4"/>
  <c r="AP33" i="4"/>
  <c r="AQ13" i="4"/>
  <c r="AQ35" i="4" s="1"/>
  <c r="AP40" i="4"/>
  <c r="AP41" i="4"/>
  <c r="AP42" i="4"/>
  <c r="AP39" i="4"/>
  <c r="AP38" i="4"/>
  <c r="AP37" i="4"/>
  <c r="AP36" i="4"/>
  <c r="AP32" i="4"/>
  <c r="AP31" i="4"/>
  <c r="AP30" i="4"/>
  <c r="AP29" i="4"/>
  <c r="AP28" i="4"/>
  <c r="AP27" i="4"/>
  <c r="AP26" i="4"/>
  <c r="AP25" i="4"/>
  <c r="AP24" i="4"/>
  <c r="AP23" i="4"/>
  <c r="AP22" i="4"/>
  <c r="AP21" i="4"/>
  <c r="AP20" i="4"/>
  <c r="AP19" i="4"/>
  <c r="AP18" i="4"/>
  <c r="P16" i="4"/>
  <c r="AC15" i="6"/>
  <c r="U15" i="6"/>
  <c r="M15" i="6"/>
  <c r="E15" i="6"/>
  <c r="AA15" i="6"/>
  <c r="S15" i="6"/>
  <c r="K15" i="6"/>
  <c r="AH15" i="6"/>
  <c r="Z15" i="6"/>
  <c r="R15" i="6"/>
  <c r="J15" i="6"/>
  <c r="AG15" i="6"/>
  <c r="Y15" i="6"/>
  <c r="Q15" i="6"/>
  <c r="I15" i="6"/>
  <c r="AF15" i="6"/>
  <c r="X15" i="6"/>
  <c r="P15" i="6"/>
  <c r="H15" i="6"/>
  <c r="N15" i="6"/>
  <c r="L15" i="6"/>
  <c r="AD15" i="6"/>
  <c r="G15" i="6"/>
  <c r="BB15" i="6"/>
  <c r="AB15" i="6"/>
  <c r="F15" i="6"/>
  <c r="W15" i="6"/>
  <c r="D15" i="6"/>
  <c r="V15" i="6"/>
  <c r="T15" i="6"/>
  <c r="O15" i="6"/>
  <c r="AE15" i="6"/>
  <c r="AH14" i="6"/>
  <c r="Z14" i="6"/>
  <c r="R14" i="6"/>
  <c r="J14" i="6"/>
  <c r="AF14" i="6"/>
  <c r="X14" i="6"/>
  <c r="P14" i="6"/>
  <c r="H14" i="6"/>
  <c r="L14" i="6"/>
  <c r="Q14" i="6"/>
  <c r="AE14" i="6"/>
  <c r="W14" i="6"/>
  <c r="O14" i="6"/>
  <c r="G14" i="6"/>
  <c r="T14" i="6"/>
  <c r="S14" i="6"/>
  <c r="AG14" i="6"/>
  <c r="AD14" i="6"/>
  <c r="V14" i="6"/>
  <c r="N14" i="6"/>
  <c r="F14" i="6"/>
  <c r="AB14" i="6"/>
  <c r="K14" i="6"/>
  <c r="I14" i="6"/>
  <c r="BB14" i="6"/>
  <c r="AC14" i="6"/>
  <c r="U14" i="6"/>
  <c r="M14" i="6"/>
  <c r="E14" i="6"/>
  <c r="D14" i="6"/>
  <c r="AA14" i="6"/>
  <c r="Y14" i="6"/>
  <c r="AI1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G14" i="5"/>
  <c r="AH13" i="5"/>
  <c r="AG39" i="5"/>
  <c r="AG42" i="5"/>
  <c r="AG41" i="5"/>
  <c r="AG40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B15" i="4"/>
  <c r="C14" i="4"/>
  <c r="B14" i="4" s="1"/>
  <c r="AQ16" i="4"/>
  <c r="AI16" i="4"/>
  <c r="AA16" i="4"/>
  <c r="S16" i="4"/>
  <c r="K16" i="4"/>
  <c r="W16" i="4"/>
  <c r="AP16" i="4"/>
  <c r="AH16" i="4"/>
  <c r="Z16" i="4"/>
  <c r="R16" i="4"/>
  <c r="J16" i="4"/>
  <c r="AE16" i="4"/>
  <c r="AO16" i="4"/>
  <c r="AG16" i="4"/>
  <c r="Y16" i="4"/>
  <c r="Q16" i="4"/>
  <c r="I16" i="4"/>
  <c r="AM16" i="4"/>
  <c r="G16" i="4"/>
  <c r="AN16" i="4"/>
  <c r="AF16" i="4"/>
  <c r="X16" i="4"/>
  <c r="H16" i="4"/>
  <c r="AD16" i="4"/>
  <c r="L16" i="4"/>
  <c r="F16" i="4"/>
  <c r="V16" i="4"/>
  <c r="AJ16" i="4"/>
  <c r="AC16" i="4"/>
  <c r="D16" i="4"/>
  <c r="AK16" i="4"/>
  <c r="AB16" i="4"/>
  <c r="E16" i="4"/>
  <c r="BB16" i="4"/>
  <c r="U16" i="4"/>
  <c r="N16" i="4"/>
  <c r="M16" i="4"/>
  <c r="AL16" i="4"/>
  <c r="T16" i="4"/>
  <c r="B15" i="3"/>
  <c r="AE15" i="3" s="1"/>
  <c r="C14" i="3"/>
  <c r="B14" i="3" s="1"/>
  <c r="AE14" i="3" s="1"/>
  <c r="P16" i="3"/>
  <c r="U16" i="3"/>
  <c r="Z16" i="3"/>
  <c r="X16" i="3"/>
  <c r="H16" i="3"/>
  <c r="M16" i="3"/>
  <c r="J16" i="3"/>
  <c r="W16" i="3"/>
  <c r="E16" i="3"/>
  <c r="S16" i="3"/>
  <c r="AA16" i="3"/>
  <c r="BB16" i="3"/>
  <c r="AB16" i="3"/>
  <c r="R16" i="3"/>
  <c r="O16" i="3"/>
  <c r="I16" i="3"/>
  <c r="F16" i="3"/>
  <c r="G16" i="3"/>
  <c r="Y16" i="3"/>
  <c r="V16" i="3"/>
  <c r="T16" i="3"/>
  <c r="K16" i="3"/>
  <c r="AC16" i="3"/>
  <c r="Q16" i="3"/>
  <c r="N16" i="3"/>
  <c r="L16" i="3"/>
  <c r="D16" i="3"/>
  <c r="BD15" i="3"/>
  <c r="BC14" i="3"/>
  <c r="BD14" i="3" s="1"/>
  <c r="AE42" i="3"/>
  <c r="AE41" i="3"/>
  <c r="AF13" i="3"/>
  <c r="AE39" i="3"/>
  <c r="AE40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BC12" i="1"/>
  <c r="BD11" i="1"/>
  <c r="C11" i="1"/>
  <c r="B11" i="1" s="1"/>
  <c r="O15" i="4" l="1"/>
  <c r="O14" i="4"/>
  <c r="AQ33" i="4"/>
  <c r="AQ34" i="4"/>
  <c r="AR13" i="4"/>
  <c r="AQ41" i="4"/>
  <c r="AQ42" i="4"/>
  <c r="AQ40" i="4"/>
  <c r="AQ39" i="4"/>
  <c r="AQ38" i="4"/>
  <c r="AQ37" i="4"/>
  <c r="AQ36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P14" i="4"/>
  <c r="P15" i="4"/>
  <c r="AJ13" i="6"/>
  <c r="AI41" i="6"/>
  <c r="AI42" i="6"/>
  <c r="AI40" i="6"/>
  <c r="AI39" i="6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5"/>
  <c r="AH41" i="5"/>
  <c r="AH42" i="5"/>
  <c r="AH39" i="5"/>
  <c r="AH40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O14" i="4"/>
  <c r="AG14" i="4"/>
  <c r="Y14" i="4"/>
  <c r="Q14" i="4"/>
  <c r="I14" i="4"/>
  <c r="AN14" i="4"/>
  <c r="AF14" i="4"/>
  <c r="X14" i="4"/>
  <c r="H14" i="4"/>
  <c r="AM14" i="4"/>
  <c r="AE14" i="4"/>
  <c r="W14" i="4"/>
  <c r="G14" i="4"/>
  <c r="BB14" i="4"/>
  <c r="AL14" i="4"/>
  <c r="AD14" i="4"/>
  <c r="V14" i="4"/>
  <c r="N14" i="4"/>
  <c r="F14" i="4"/>
  <c r="AI14" i="4"/>
  <c r="S14" i="4"/>
  <c r="AH14" i="4"/>
  <c r="R14" i="4"/>
  <c r="AC14" i="4"/>
  <c r="AB14" i="4"/>
  <c r="AQ14" i="4"/>
  <c r="J14" i="4"/>
  <c r="D14" i="4"/>
  <c r="L14" i="4"/>
  <c r="AA14" i="4"/>
  <c r="AP14" i="4"/>
  <c r="U14" i="4"/>
  <c r="M14" i="4"/>
  <c r="AJ14" i="4"/>
  <c r="K14" i="4"/>
  <c r="AK14" i="4"/>
  <c r="T14" i="4"/>
  <c r="Z14" i="4"/>
  <c r="E14" i="4"/>
  <c r="AP15" i="4"/>
  <c r="AH15" i="4"/>
  <c r="Z15" i="4"/>
  <c r="R15" i="4"/>
  <c r="J15" i="4"/>
  <c r="BB15" i="4"/>
  <c r="AL15" i="4"/>
  <c r="AO15" i="4"/>
  <c r="AG15" i="4"/>
  <c r="Y15" i="4"/>
  <c r="Q15" i="4"/>
  <c r="I15" i="4"/>
  <c r="AN15" i="4"/>
  <c r="AF15" i="4"/>
  <c r="X15" i="4"/>
  <c r="H15" i="4"/>
  <c r="AM15" i="4"/>
  <c r="AE15" i="4"/>
  <c r="W15" i="4"/>
  <c r="G15" i="4"/>
  <c r="AB15" i="4"/>
  <c r="L15" i="4"/>
  <c r="AA15" i="4"/>
  <c r="K15" i="4"/>
  <c r="V15" i="4"/>
  <c r="AK15" i="4"/>
  <c r="E15" i="4"/>
  <c r="N15" i="4"/>
  <c r="AR15" i="4"/>
  <c r="F15" i="4"/>
  <c r="U15" i="4"/>
  <c r="T15" i="4"/>
  <c r="AQ15" i="4"/>
  <c r="AJ15" i="4"/>
  <c r="D15" i="4"/>
  <c r="M15" i="4"/>
  <c r="AI15" i="4"/>
  <c r="S15" i="4"/>
  <c r="AD15" i="4"/>
  <c r="AC15" i="4"/>
  <c r="T14" i="3"/>
  <c r="J14" i="3"/>
  <c r="U14" i="3"/>
  <c r="F14" i="3"/>
  <c r="L14" i="3"/>
  <c r="Q14" i="3"/>
  <c r="M14" i="3"/>
  <c r="S14" i="3"/>
  <c r="AC14" i="3"/>
  <c r="K14" i="3"/>
  <c r="Z14" i="3"/>
  <c r="D14" i="3"/>
  <c r="E14" i="3"/>
  <c r="W14" i="3"/>
  <c r="V14" i="3"/>
  <c r="I14" i="3"/>
  <c r="N14" i="3"/>
  <c r="BB14" i="3"/>
  <c r="AA14" i="3"/>
  <c r="P14" i="3"/>
  <c r="Y14" i="3"/>
  <c r="G14" i="3"/>
  <c r="O14" i="3"/>
  <c r="X14" i="3"/>
  <c r="AB14" i="3"/>
  <c r="H14" i="3"/>
  <c r="R14" i="3"/>
  <c r="AD14" i="3"/>
  <c r="G15" i="3"/>
  <c r="D15" i="3"/>
  <c r="I15" i="3"/>
  <c r="P15" i="3"/>
  <c r="J15" i="3"/>
  <c r="T15" i="3"/>
  <c r="O15" i="3"/>
  <c r="AC15" i="3"/>
  <c r="AA15" i="3"/>
  <c r="H15" i="3"/>
  <c r="Z15" i="3"/>
  <c r="N15" i="3"/>
  <c r="U15" i="3"/>
  <c r="S15" i="3"/>
  <c r="Q15" i="3"/>
  <c r="BB15" i="3"/>
  <c r="V15" i="3"/>
  <c r="M15" i="3"/>
  <c r="K15" i="3"/>
  <c r="X15" i="3"/>
  <c r="F15" i="3"/>
  <c r="E15" i="3"/>
  <c r="AB15" i="3"/>
  <c r="L15" i="3"/>
  <c r="W15" i="3"/>
  <c r="Y15" i="3"/>
  <c r="R15" i="3"/>
  <c r="AD15" i="3"/>
  <c r="AF42" i="3"/>
  <c r="AG13" i="3"/>
  <c r="AF38" i="3"/>
  <c r="AF39" i="3"/>
  <c r="AF40" i="3"/>
  <c r="AF41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4" i="3"/>
  <c r="AF15" i="3"/>
  <c r="BC11" i="1"/>
  <c r="BD10" i="1"/>
  <c r="C10" i="1"/>
  <c r="B10" i="1" s="1"/>
  <c r="AR35" i="4" l="1"/>
  <c r="AS13" i="4"/>
  <c r="AR14" i="4"/>
  <c r="AR34" i="4"/>
  <c r="AR33" i="4"/>
  <c r="AT13" i="4"/>
  <c r="AT35" i="4" s="1"/>
  <c r="AR42" i="4"/>
  <c r="AR41" i="4"/>
  <c r="AR40" i="4"/>
  <c r="AR39" i="4"/>
  <c r="AR38" i="4"/>
  <c r="AR37" i="4"/>
  <c r="AR36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J42" i="6"/>
  <c r="AK13" i="6"/>
  <c r="AJ41" i="6"/>
  <c r="AJ40" i="6"/>
  <c r="AJ39" i="6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4" i="6"/>
  <c r="AJ15" i="6"/>
  <c r="AJ13" i="5"/>
  <c r="AI41" i="5"/>
  <c r="AI42" i="5"/>
  <c r="AI39" i="5"/>
  <c r="AI40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G42" i="3"/>
  <c r="AH13" i="3"/>
  <c r="AG38" i="3"/>
  <c r="AG39" i="3"/>
  <c r="AG41" i="3"/>
  <c r="AG40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S42" i="4" l="1"/>
  <c r="AS41" i="4"/>
  <c r="AS40" i="4"/>
  <c r="AS39" i="4"/>
  <c r="AS38" i="4"/>
  <c r="AS37" i="4"/>
  <c r="AS35" i="4"/>
  <c r="AS36" i="4"/>
  <c r="AS34" i="4"/>
  <c r="AS33" i="4"/>
  <c r="AS32" i="4"/>
  <c r="AS31" i="4"/>
  <c r="AS30" i="4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T33" i="4"/>
  <c r="AT34" i="4"/>
  <c r="AU13" i="4"/>
  <c r="AU35" i="4" s="1"/>
  <c r="AT42" i="4"/>
  <c r="AT41" i="4"/>
  <c r="AT40" i="4"/>
  <c r="AT39" i="4"/>
  <c r="AT38" i="4"/>
  <c r="AT37" i="4"/>
  <c r="AT36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4" i="4"/>
  <c r="AT15" i="4"/>
  <c r="AK42" i="6"/>
  <c r="AL13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5"/>
  <c r="AJ41" i="5"/>
  <c r="AJ42" i="5"/>
  <c r="AJ39" i="5"/>
  <c r="AJ40" i="5"/>
  <c r="AJ38" i="5"/>
  <c r="AJ37" i="5"/>
  <c r="AJ36" i="5"/>
  <c r="AJ35" i="5"/>
  <c r="AJ34" i="5"/>
  <c r="AJ33" i="5"/>
  <c r="AJ32" i="5"/>
  <c r="AJ31" i="5"/>
  <c r="AJ30" i="5"/>
  <c r="AJ29" i="5"/>
  <c r="AJ28" i="5"/>
  <c r="AJ27" i="5"/>
  <c r="AJ26" i="5"/>
  <c r="AJ25" i="5"/>
  <c r="AJ24" i="5"/>
  <c r="AJ23" i="5"/>
  <c r="AJ22" i="5"/>
  <c r="AJ21" i="5"/>
  <c r="AJ20" i="5"/>
  <c r="AJ19" i="5"/>
  <c r="AJ18" i="5"/>
  <c r="AJ17" i="5"/>
  <c r="AJ16" i="5"/>
  <c r="AJ15" i="5"/>
  <c r="AJ14" i="5"/>
  <c r="AH42" i="3"/>
  <c r="AI13" i="3"/>
  <c r="AH40" i="3"/>
  <c r="AH38" i="3"/>
  <c r="AH39" i="3"/>
  <c r="AH41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U34" i="4" l="1"/>
  <c r="AU33" i="4"/>
  <c r="AV13" i="4"/>
  <c r="AV35" i="4" s="1"/>
  <c r="AU42" i="4"/>
  <c r="AU40" i="4"/>
  <c r="AU41" i="4"/>
  <c r="AU39" i="4"/>
  <c r="AU38" i="4"/>
  <c r="AU37" i="4"/>
  <c r="AU36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L42" i="6"/>
  <c r="AM13" i="6"/>
  <c r="AL41" i="6"/>
  <c r="AL40" i="6"/>
  <c r="AL39" i="6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4" i="6"/>
  <c r="AL23" i="6"/>
  <c r="AL22" i="6"/>
  <c r="AL21" i="6"/>
  <c r="AL20" i="6"/>
  <c r="AL19" i="6"/>
  <c r="AL18" i="6"/>
  <c r="AL17" i="6"/>
  <c r="AL16" i="6"/>
  <c r="AL14" i="6"/>
  <c r="AL15" i="6"/>
  <c r="AL13" i="5"/>
  <c r="AK41" i="5"/>
  <c r="AK39" i="5"/>
  <c r="AK42" i="5"/>
  <c r="AK40" i="5"/>
  <c r="AK38" i="5"/>
  <c r="AK37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AK22" i="5"/>
  <c r="AK21" i="5"/>
  <c r="AK20" i="5"/>
  <c r="AK19" i="5"/>
  <c r="AK18" i="5"/>
  <c r="AK17" i="5"/>
  <c r="AK16" i="5"/>
  <c r="AK14" i="5"/>
  <c r="AK15" i="5"/>
  <c r="AJ13" i="3"/>
  <c r="AI39" i="3"/>
  <c r="AI38" i="3"/>
  <c r="AI40" i="3"/>
  <c r="AI42" i="3"/>
  <c r="AI41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4" i="3"/>
  <c r="AI15" i="3"/>
  <c r="AV34" i="4" l="1"/>
  <c r="AV33" i="4"/>
  <c r="AW13" i="4"/>
  <c r="AW35" i="4" s="1"/>
  <c r="AV42" i="4"/>
  <c r="AV41" i="4"/>
  <c r="AV40" i="4"/>
  <c r="AV39" i="4"/>
  <c r="AV38" i="4"/>
  <c r="AV37" i="4"/>
  <c r="AV36" i="4"/>
  <c r="AV32" i="4"/>
  <c r="AV31" i="4"/>
  <c r="AV30" i="4"/>
  <c r="AV29" i="4"/>
  <c r="AV28" i="4"/>
  <c r="AV27" i="4"/>
  <c r="AV26" i="4"/>
  <c r="AV25" i="4"/>
  <c r="AV24" i="4"/>
  <c r="AV23" i="4"/>
  <c r="AV22" i="4"/>
  <c r="AV21" i="4"/>
  <c r="AV20" i="4"/>
  <c r="AV19" i="4"/>
  <c r="AV18" i="4"/>
  <c r="AV17" i="4"/>
  <c r="AV16" i="4"/>
  <c r="AV14" i="4"/>
  <c r="AV15" i="4"/>
  <c r="AN13" i="6"/>
  <c r="AM42" i="6"/>
  <c r="AM41" i="6"/>
  <c r="AM40" i="6"/>
  <c r="AM39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4" i="6"/>
  <c r="AM15" i="6"/>
  <c r="AM13" i="5"/>
  <c r="AL42" i="5"/>
  <c r="AL41" i="5"/>
  <c r="AL39" i="5"/>
  <c r="AL40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J42" i="3"/>
  <c r="AK13" i="3"/>
  <c r="AJ40" i="3"/>
  <c r="AJ41" i="3"/>
  <c r="AJ38" i="3"/>
  <c r="AJ39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4" i="3"/>
  <c r="AJ15" i="3"/>
  <c r="AW34" i="4" l="1"/>
  <c r="AW33" i="4"/>
  <c r="AX13" i="4"/>
  <c r="AX35" i="4" s="1"/>
  <c r="AW42" i="4"/>
  <c r="AW41" i="4"/>
  <c r="AW40" i="4"/>
  <c r="AW39" i="4"/>
  <c r="AW38" i="4"/>
  <c r="AW37" i="4"/>
  <c r="AW36" i="4"/>
  <c r="AW32" i="4"/>
  <c r="AW31" i="4"/>
  <c r="AW30" i="4"/>
  <c r="AW29" i="4"/>
  <c r="AW28" i="4"/>
  <c r="AW27" i="4"/>
  <c r="AW26" i="4"/>
  <c r="AW25" i="4"/>
  <c r="AW24" i="4"/>
  <c r="AW23" i="4"/>
  <c r="AW22" i="4"/>
  <c r="AW21" i="4"/>
  <c r="AW20" i="4"/>
  <c r="AW19" i="4"/>
  <c r="AW18" i="4"/>
  <c r="AW17" i="4"/>
  <c r="AW16" i="4"/>
  <c r="AW14" i="4"/>
  <c r="AW15" i="4"/>
  <c r="AN42" i="6"/>
  <c r="AO13" i="6"/>
  <c r="AN41" i="6"/>
  <c r="AN40" i="6"/>
  <c r="AN39" i="6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4" i="6"/>
  <c r="AN23" i="6"/>
  <c r="AN22" i="6"/>
  <c r="AN21" i="6"/>
  <c r="AN20" i="6"/>
  <c r="AN19" i="6"/>
  <c r="AN18" i="6"/>
  <c r="AN17" i="6"/>
  <c r="AN16" i="6"/>
  <c r="AN15" i="6"/>
  <c r="AN14" i="6"/>
  <c r="AN13" i="5"/>
  <c r="AM42" i="5"/>
  <c r="AM39" i="5"/>
  <c r="AM41" i="5"/>
  <c r="AM40" i="5"/>
  <c r="AM38" i="5"/>
  <c r="AM37" i="5"/>
  <c r="AM36" i="5"/>
  <c r="AM35" i="5"/>
  <c r="AM34" i="5"/>
  <c r="AM33" i="5"/>
  <c r="AM32" i="5"/>
  <c r="AM31" i="5"/>
  <c r="AM30" i="5"/>
  <c r="AM29" i="5"/>
  <c r="AM28" i="5"/>
  <c r="AM27" i="5"/>
  <c r="AM26" i="5"/>
  <c r="AM25" i="5"/>
  <c r="AM24" i="5"/>
  <c r="AM23" i="5"/>
  <c r="AM22" i="5"/>
  <c r="AM21" i="5"/>
  <c r="AM20" i="5"/>
  <c r="AM19" i="5"/>
  <c r="AM18" i="5"/>
  <c r="AM17" i="5"/>
  <c r="AM16" i="5"/>
  <c r="AM15" i="5"/>
  <c r="AM14" i="5"/>
  <c r="AK39" i="3"/>
  <c r="AL13" i="3"/>
  <c r="AK41" i="3"/>
  <c r="AK38" i="3"/>
  <c r="AK42" i="3"/>
  <c r="AK40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X33" i="4" l="1"/>
  <c r="AX34" i="4"/>
  <c r="AY13" i="4"/>
  <c r="AY35" i="4" s="1"/>
  <c r="AX40" i="4"/>
  <c r="AX41" i="4"/>
  <c r="AX42" i="4"/>
  <c r="AX39" i="4"/>
  <c r="AX38" i="4"/>
  <c r="AX37" i="4"/>
  <c r="AX36" i="4"/>
  <c r="AX32" i="4"/>
  <c r="AX31" i="4"/>
  <c r="AX30" i="4"/>
  <c r="AX29" i="4"/>
  <c r="AX28" i="4"/>
  <c r="AX27" i="4"/>
  <c r="AX26" i="4"/>
  <c r="AX25" i="4"/>
  <c r="AX24" i="4"/>
  <c r="AX23" i="4"/>
  <c r="AX22" i="4"/>
  <c r="AX21" i="4"/>
  <c r="AX20" i="4"/>
  <c r="AX19" i="4"/>
  <c r="AX18" i="4"/>
  <c r="AX17" i="4"/>
  <c r="AX16" i="4"/>
  <c r="AX15" i="4"/>
  <c r="AX14" i="4"/>
  <c r="AO42" i="6"/>
  <c r="AP13" i="6"/>
  <c r="AO41" i="6"/>
  <c r="AO40" i="6"/>
  <c r="AO39" i="6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4" i="6"/>
  <c r="AO15" i="6"/>
  <c r="AN42" i="5"/>
  <c r="AO13" i="5"/>
  <c r="AN41" i="5"/>
  <c r="AN39" i="5"/>
  <c r="AN40" i="5"/>
  <c r="AN38" i="5"/>
  <c r="AN37" i="5"/>
  <c r="AN36" i="5"/>
  <c r="AN35" i="5"/>
  <c r="AN34" i="5"/>
  <c r="AN33" i="5"/>
  <c r="AN32" i="5"/>
  <c r="AN31" i="5"/>
  <c r="AN30" i="5"/>
  <c r="AN29" i="5"/>
  <c r="AN28" i="5"/>
  <c r="AN27" i="5"/>
  <c r="AN26" i="5"/>
  <c r="AN25" i="5"/>
  <c r="AN24" i="5"/>
  <c r="AN23" i="5"/>
  <c r="AN22" i="5"/>
  <c r="AN21" i="5"/>
  <c r="AN20" i="5"/>
  <c r="AN19" i="5"/>
  <c r="AN18" i="5"/>
  <c r="AN17" i="5"/>
  <c r="AN16" i="5"/>
  <c r="AN15" i="5"/>
  <c r="AN14" i="5"/>
  <c r="AL41" i="3"/>
  <c r="AM13" i="3"/>
  <c r="AL40" i="3"/>
  <c r="AL42" i="3"/>
  <c r="AL38" i="3"/>
  <c r="AL39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4" i="3"/>
  <c r="AL15" i="3"/>
  <c r="AY33" i="4" l="1"/>
  <c r="AY34" i="4"/>
  <c r="AZ13" i="4"/>
  <c r="AZ35" i="4" s="1"/>
  <c r="AY42" i="4"/>
  <c r="AY40" i="4"/>
  <c r="AY41" i="4"/>
  <c r="AY39" i="4"/>
  <c r="AY38" i="4"/>
  <c r="AY37" i="4"/>
  <c r="AY36" i="4"/>
  <c r="AY32" i="4"/>
  <c r="AY31" i="4"/>
  <c r="AY30" i="4"/>
  <c r="AY29" i="4"/>
  <c r="AY28" i="4"/>
  <c r="AY27" i="4"/>
  <c r="AY26" i="4"/>
  <c r="AY25" i="4"/>
  <c r="AY24" i="4"/>
  <c r="AY23" i="4"/>
  <c r="AY22" i="4"/>
  <c r="AY21" i="4"/>
  <c r="AY20" i="4"/>
  <c r="AY19" i="4"/>
  <c r="AY18" i="4"/>
  <c r="AY17" i="4"/>
  <c r="AY16" i="4"/>
  <c r="AY14" i="4"/>
  <c r="AY15" i="4"/>
  <c r="AQ13" i="6"/>
  <c r="AP42" i="6"/>
  <c r="AP41" i="6"/>
  <c r="AP40" i="6"/>
  <c r="AP39" i="6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4" i="6"/>
  <c r="AP23" i="6"/>
  <c r="AP22" i="6"/>
  <c r="AP21" i="6"/>
  <c r="AP20" i="6"/>
  <c r="AP19" i="6"/>
  <c r="AP18" i="6"/>
  <c r="AP17" i="6"/>
  <c r="AP16" i="6"/>
  <c r="AP15" i="6"/>
  <c r="AP14" i="6"/>
  <c r="AP13" i="5"/>
  <c r="AO39" i="5"/>
  <c r="AO41" i="5"/>
  <c r="AO42" i="5"/>
  <c r="AO40" i="5"/>
  <c r="AO38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M42" i="3"/>
  <c r="AM41" i="3"/>
  <c r="AN13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Z34" i="4" l="1"/>
  <c r="AZ33" i="4"/>
  <c r="BA13" i="4"/>
  <c r="BA35" i="4" s="1"/>
  <c r="AZ42" i="4"/>
  <c r="AZ40" i="4"/>
  <c r="AZ41" i="4"/>
  <c r="AZ39" i="4"/>
  <c r="AZ38" i="4"/>
  <c r="AZ37" i="4"/>
  <c r="AZ36" i="4"/>
  <c r="AZ32" i="4"/>
  <c r="AZ31" i="4"/>
  <c r="AZ30" i="4"/>
  <c r="AZ29" i="4"/>
  <c r="AZ28" i="4"/>
  <c r="AZ27" i="4"/>
  <c r="AZ26" i="4"/>
  <c r="AZ25" i="4"/>
  <c r="AZ24" i="4"/>
  <c r="AZ23" i="4"/>
  <c r="AZ22" i="4"/>
  <c r="AZ21" i="4"/>
  <c r="AZ20" i="4"/>
  <c r="AZ19" i="4"/>
  <c r="AZ18" i="4"/>
  <c r="AZ17" i="4"/>
  <c r="AZ16" i="4"/>
  <c r="AZ14" i="4"/>
  <c r="AZ15" i="4"/>
  <c r="AR13" i="6"/>
  <c r="AQ41" i="6"/>
  <c r="AQ42" i="6"/>
  <c r="AQ40" i="6"/>
  <c r="AQ39" i="6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4" i="6"/>
  <c r="AQ23" i="6"/>
  <c r="AQ22" i="6"/>
  <c r="AQ21" i="6"/>
  <c r="AQ20" i="6"/>
  <c r="AQ19" i="6"/>
  <c r="AQ18" i="6"/>
  <c r="AQ17" i="6"/>
  <c r="AQ16" i="6"/>
  <c r="AQ15" i="6"/>
  <c r="AQ14" i="6"/>
  <c r="AQ13" i="5"/>
  <c r="AP42" i="5"/>
  <c r="AP41" i="5"/>
  <c r="AP39" i="5"/>
  <c r="AP40" i="5"/>
  <c r="AP38" i="5"/>
  <c r="AP37" i="5"/>
  <c r="AP36" i="5"/>
  <c r="AP35" i="5"/>
  <c r="AP34" i="5"/>
  <c r="AP33" i="5"/>
  <c r="AP32" i="5"/>
  <c r="AP31" i="5"/>
  <c r="AP30" i="5"/>
  <c r="AP29" i="5"/>
  <c r="AP28" i="5"/>
  <c r="AP27" i="5"/>
  <c r="AP26" i="5"/>
  <c r="AP25" i="5"/>
  <c r="AP24" i="5"/>
  <c r="AP23" i="5"/>
  <c r="AP22" i="5"/>
  <c r="AP21" i="5"/>
  <c r="AP20" i="5"/>
  <c r="AP19" i="5"/>
  <c r="AP18" i="5"/>
  <c r="AP17" i="5"/>
  <c r="AP16" i="5"/>
  <c r="AP15" i="5"/>
  <c r="AP14" i="5"/>
  <c r="AN42" i="3"/>
  <c r="AO13" i="3"/>
  <c r="AN38" i="3"/>
  <c r="AN39" i="3"/>
  <c r="AN40" i="3"/>
  <c r="AN41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4" i="3"/>
  <c r="AN15" i="3"/>
  <c r="BA33" i="4" l="1"/>
  <c r="BA34" i="4"/>
  <c r="BA42" i="4"/>
  <c r="BA40" i="4"/>
  <c r="BA41" i="4"/>
  <c r="BA39" i="4"/>
  <c r="BA38" i="4"/>
  <c r="BA37" i="4"/>
  <c r="BA36" i="4"/>
  <c r="BA32" i="4"/>
  <c r="BA31" i="4"/>
  <c r="BA30" i="4"/>
  <c r="BA29" i="4"/>
  <c r="BA28" i="4"/>
  <c r="BA27" i="4"/>
  <c r="BA26" i="4"/>
  <c r="BA25" i="4"/>
  <c r="BA24" i="4"/>
  <c r="BA23" i="4"/>
  <c r="BA22" i="4"/>
  <c r="BA21" i="4"/>
  <c r="BA20" i="4"/>
  <c r="BA19" i="4"/>
  <c r="BA18" i="4"/>
  <c r="BA17" i="4"/>
  <c r="BA16" i="4"/>
  <c r="BA14" i="4"/>
  <c r="BA15" i="4"/>
  <c r="AR42" i="6"/>
  <c r="AS13" i="6"/>
  <c r="AR41" i="6"/>
  <c r="AR40" i="6"/>
  <c r="AR39" i="6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4" i="6"/>
  <c r="AR23" i="6"/>
  <c r="AR22" i="6"/>
  <c r="AR21" i="6"/>
  <c r="AR20" i="6"/>
  <c r="AR19" i="6"/>
  <c r="AR18" i="6"/>
  <c r="AR17" i="6"/>
  <c r="AR16" i="6"/>
  <c r="AR14" i="6"/>
  <c r="AR15" i="6"/>
  <c r="AR13" i="5"/>
  <c r="AQ42" i="5"/>
  <c r="AQ39" i="5"/>
  <c r="AQ41" i="5"/>
  <c r="AQ40" i="5"/>
  <c r="AQ38" i="5"/>
  <c r="AQ37" i="5"/>
  <c r="AQ36" i="5"/>
  <c r="AQ35" i="5"/>
  <c r="AQ34" i="5"/>
  <c r="AQ33" i="5"/>
  <c r="AQ32" i="5"/>
  <c r="AQ31" i="5"/>
  <c r="AQ30" i="5"/>
  <c r="AQ29" i="5"/>
  <c r="AQ28" i="5"/>
  <c r="AQ27" i="5"/>
  <c r="AQ26" i="5"/>
  <c r="AQ25" i="5"/>
  <c r="AQ24" i="5"/>
  <c r="AQ23" i="5"/>
  <c r="AQ22" i="5"/>
  <c r="AQ21" i="5"/>
  <c r="AQ20" i="5"/>
  <c r="AQ19" i="5"/>
  <c r="AQ18" i="5"/>
  <c r="AQ17" i="5"/>
  <c r="AQ16" i="5"/>
  <c r="AQ15" i="5"/>
  <c r="AQ14" i="5"/>
  <c r="AO42" i="3"/>
  <c r="AP13" i="3"/>
  <c r="AO38" i="3"/>
  <c r="AO40" i="3"/>
  <c r="AO39" i="3"/>
  <c r="AO41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S42" i="6" l="1"/>
  <c r="AT13" i="6"/>
  <c r="AS41" i="6"/>
  <c r="AS40" i="6"/>
  <c r="AS39" i="6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4" i="6"/>
  <c r="AS23" i="6"/>
  <c r="AS22" i="6"/>
  <c r="AS21" i="6"/>
  <c r="AS20" i="6"/>
  <c r="AS19" i="6"/>
  <c r="AS18" i="6"/>
  <c r="AS17" i="6"/>
  <c r="AS16" i="6"/>
  <c r="AS15" i="6"/>
  <c r="AS14" i="6"/>
  <c r="AS13" i="5"/>
  <c r="AR41" i="5"/>
  <c r="AR39" i="5"/>
  <c r="AR42" i="5"/>
  <c r="AR40" i="5"/>
  <c r="AR38" i="5"/>
  <c r="AR37" i="5"/>
  <c r="AR36" i="5"/>
  <c r="AR35" i="5"/>
  <c r="AR34" i="5"/>
  <c r="AR33" i="5"/>
  <c r="AR32" i="5"/>
  <c r="AR31" i="5"/>
  <c r="AR30" i="5"/>
  <c r="AR29" i="5"/>
  <c r="AR28" i="5"/>
  <c r="AR27" i="5"/>
  <c r="AR26" i="5"/>
  <c r="AR25" i="5"/>
  <c r="AR24" i="5"/>
  <c r="AR23" i="5"/>
  <c r="AR22" i="5"/>
  <c r="AR21" i="5"/>
  <c r="AR20" i="5"/>
  <c r="AR19" i="5"/>
  <c r="AR18" i="5"/>
  <c r="AR17" i="5"/>
  <c r="AR16" i="5"/>
  <c r="AR14" i="5"/>
  <c r="AR15" i="5"/>
  <c r="AP42" i="3"/>
  <c r="AQ13" i="3"/>
  <c r="AP41" i="3"/>
  <c r="AP38" i="3"/>
  <c r="AP39" i="3"/>
  <c r="AP40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4" i="3"/>
  <c r="AP15" i="3"/>
  <c r="AT42" i="6" l="1"/>
  <c r="AU13" i="6"/>
  <c r="AT41" i="6"/>
  <c r="AT40" i="6"/>
  <c r="AT39" i="6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4" i="6"/>
  <c r="AT23" i="6"/>
  <c r="AT22" i="6"/>
  <c r="AT21" i="6"/>
  <c r="AT20" i="6"/>
  <c r="AT19" i="6"/>
  <c r="AT18" i="6"/>
  <c r="AT17" i="6"/>
  <c r="AT16" i="6"/>
  <c r="AT15" i="6"/>
  <c r="AT14" i="6"/>
  <c r="AT13" i="5"/>
  <c r="AS41" i="5"/>
  <c r="AS39" i="5"/>
  <c r="AS42" i="5"/>
  <c r="AS40" i="5"/>
  <c r="AS38" i="5"/>
  <c r="AS37" i="5"/>
  <c r="AS36" i="5"/>
  <c r="AS35" i="5"/>
  <c r="AS34" i="5"/>
  <c r="AS33" i="5"/>
  <c r="AS32" i="5"/>
  <c r="AS31" i="5"/>
  <c r="AS30" i="5"/>
  <c r="AS29" i="5"/>
  <c r="AS28" i="5"/>
  <c r="AS27" i="5"/>
  <c r="AS26" i="5"/>
  <c r="AS25" i="5"/>
  <c r="AS24" i="5"/>
  <c r="AS23" i="5"/>
  <c r="AS22" i="5"/>
  <c r="AS21" i="5"/>
  <c r="AS20" i="5"/>
  <c r="AS19" i="5"/>
  <c r="AS18" i="5"/>
  <c r="AS17" i="5"/>
  <c r="AS16" i="5"/>
  <c r="AS14" i="5"/>
  <c r="AS15" i="5"/>
  <c r="AQ38" i="3"/>
  <c r="AR13" i="3"/>
  <c r="AQ40" i="3"/>
  <c r="AQ42" i="3"/>
  <c r="AQ41" i="3"/>
  <c r="AQ39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V13" i="6" l="1"/>
  <c r="AU42" i="6"/>
  <c r="AU41" i="6"/>
  <c r="AU40" i="6"/>
  <c r="AU39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4" i="6"/>
  <c r="AU23" i="6"/>
  <c r="AU22" i="6"/>
  <c r="AU21" i="6"/>
  <c r="AU20" i="6"/>
  <c r="AU19" i="6"/>
  <c r="AU18" i="6"/>
  <c r="AU17" i="6"/>
  <c r="AU16" i="6"/>
  <c r="AU14" i="6"/>
  <c r="AU15" i="6"/>
  <c r="AU13" i="5"/>
  <c r="AT41" i="5"/>
  <c r="AT39" i="5"/>
  <c r="AT42" i="5"/>
  <c r="AT40" i="5"/>
  <c r="AT38" i="5"/>
  <c r="AT37" i="5"/>
  <c r="AT36" i="5"/>
  <c r="AT35" i="5"/>
  <c r="AT34" i="5"/>
  <c r="AT33" i="5"/>
  <c r="AT32" i="5"/>
  <c r="AT31" i="5"/>
  <c r="AT30" i="5"/>
  <c r="AT29" i="5"/>
  <c r="AT28" i="5"/>
  <c r="AT27" i="5"/>
  <c r="AT26" i="5"/>
  <c r="AT25" i="5"/>
  <c r="AT24" i="5"/>
  <c r="AT23" i="5"/>
  <c r="AT22" i="5"/>
  <c r="AT21" i="5"/>
  <c r="AT20" i="5"/>
  <c r="AT19" i="5"/>
  <c r="AT18" i="5"/>
  <c r="AT17" i="5"/>
  <c r="AT16" i="5"/>
  <c r="AT14" i="5"/>
  <c r="AT15" i="5"/>
  <c r="AR42" i="3"/>
  <c r="AR39" i="3"/>
  <c r="AS13" i="3"/>
  <c r="AR40" i="3"/>
  <c r="AR41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4" i="3"/>
  <c r="AR15" i="3"/>
  <c r="AV42" i="6" l="1"/>
  <c r="AW13" i="6"/>
  <c r="AV41" i="6"/>
  <c r="AV40" i="6"/>
  <c r="AV39" i="6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4" i="6"/>
  <c r="AV23" i="6"/>
  <c r="AV22" i="6"/>
  <c r="AV21" i="6"/>
  <c r="AV20" i="6"/>
  <c r="AV19" i="6"/>
  <c r="AV18" i="6"/>
  <c r="AV17" i="6"/>
  <c r="AV16" i="6"/>
  <c r="AV15" i="6"/>
  <c r="AV14" i="6"/>
  <c r="AV13" i="5"/>
  <c r="AU41" i="5"/>
  <c r="AU42" i="5"/>
  <c r="AU39" i="5"/>
  <c r="AU40" i="5"/>
  <c r="AU38" i="5"/>
  <c r="AU37" i="5"/>
  <c r="AU36" i="5"/>
  <c r="AU35" i="5"/>
  <c r="AU34" i="5"/>
  <c r="AU33" i="5"/>
  <c r="AU32" i="5"/>
  <c r="AU31" i="5"/>
  <c r="AU30" i="5"/>
  <c r="AU29" i="5"/>
  <c r="AU28" i="5"/>
  <c r="AU27" i="5"/>
  <c r="AU26" i="5"/>
  <c r="AU25" i="5"/>
  <c r="AU24" i="5"/>
  <c r="AU23" i="5"/>
  <c r="AU22" i="5"/>
  <c r="AU21" i="5"/>
  <c r="AU20" i="5"/>
  <c r="AU19" i="5"/>
  <c r="AU18" i="5"/>
  <c r="AU17" i="5"/>
  <c r="AU16" i="5"/>
  <c r="AU15" i="5"/>
  <c r="AU14" i="5"/>
  <c r="AS39" i="3"/>
  <c r="AS40" i="3"/>
  <c r="AT13" i="3"/>
  <c r="AS41" i="3"/>
  <c r="AS42" i="3"/>
  <c r="AS38" i="3"/>
  <c r="AS37" i="3"/>
  <c r="AS36" i="3"/>
  <c r="AS35" i="3"/>
  <c r="AS34" i="3"/>
  <c r="AS33" i="3"/>
  <c r="AS32" i="3"/>
  <c r="AS31" i="3"/>
  <c r="AS30" i="3"/>
  <c r="AS29" i="3"/>
  <c r="AS28" i="3"/>
  <c r="AS27" i="3"/>
  <c r="AS26" i="3"/>
  <c r="AS25" i="3"/>
  <c r="AS24" i="3"/>
  <c r="AS23" i="3"/>
  <c r="AS22" i="3"/>
  <c r="AS21" i="3"/>
  <c r="AS20" i="3"/>
  <c r="AS19" i="3"/>
  <c r="AS18" i="3"/>
  <c r="AS17" i="3"/>
  <c r="AS16" i="3"/>
  <c r="AS14" i="3"/>
  <c r="AS15" i="3"/>
  <c r="AW42" i="6" l="1"/>
  <c r="AX13" i="6"/>
  <c r="AW41" i="6"/>
  <c r="AW40" i="6"/>
  <c r="AW39" i="6"/>
  <c r="AW38" i="6"/>
  <c r="AW37" i="6"/>
  <c r="AW36" i="6"/>
  <c r="AW35" i="6"/>
  <c r="AW34" i="6"/>
  <c r="AW33" i="6"/>
  <c r="AW32" i="6"/>
  <c r="AW31" i="6"/>
  <c r="AW30" i="6"/>
  <c r="AW29" i="6"/>
  <c r="AW28" i="6"/>
  <c r="AW27" i="6"/>
  <c r="AW26" i="6"/>
  <c r="AW25" i="6"/>
  <c r="AW24" i="6"/>
  <c r="AW23" i="6"/>
  <c r="AW22" i="6"/>
  <c r="AW21" i="6"/>
  <c r="AW20" i="6"/>
  <c r="AW19" i="6"/>
  <c r="AW18" i="6"/>
  <c r="AW17" i="6"/>
  <c r="AW16" i="6"/>
  <c r="AW15" i="6"/>
  <c r="AW14" i="6"/>
  <c r="AV42" i="5"/>
  <c r="AW13" i="5"/>
  <c r="AV41" i="5"/>
  <c r="AV39" i="5"/>
  <c r="AV40" i="5"/>
  <c r="AV38" i="5"/>
  <c r="AV37" i="5"/>
  <c r="AV36" i="5"/>
  <c r="AV35" i="5"/>
  <c r="AV34" i="5"/>
  <c r="AV33" i="5"/>
  <c r="AV32" i="5"/>
  <c r="AV31" i="5"/>
  <c r="AV30" i="5"/>
  <c r="AV29" i="5"/>
  <c r="AV28" i="5"/>
  <c r="AV27" i="5"/>
  <c r="AV26" i="5"/>
  <c r="AV25" i="5"/>
  <c r="AV24" i="5"/>
  <c r="AV23" i="5"/>
  <c r="AV22" i="5"/>
  <c r="AV21" i="5"/>
  <c r="AV20" i="5"/>
  <c r="AV19" i="5"/>
  <c r="AV18" i="5"/>
  <c r="AV17" i="5"/>
  <c r="AV16" i="5"/>
  <c r="AV14" i="5"/>
  <c r="AV15" i="5"/>
  <c r="AT41" i="3"/>
  <c r="AT40" i="3"/>
  <c r="AU13" i="3"/>
  <c r="AT42" i="3"/>
  <c r="AT38" i="3"/>
  <c r="AT39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AT24" i="3"/>
  <c r="AT23" i="3"/>
  <c r="AT22" i="3"/>
  <c r="AT21" i="3"/>
  <c r="AT20" i="3"/>
  <c r="AT19" i="3"/>
  <c r="AT18" i="3"/>
  <c r="AT17" i="3"/>
  <c r="AT16" i="3"/>
  <c r="AT15" i="3"/>
  <c r="AT14" i="3"/>
  <c r="AY13" i="6" l="1"/>
  <c r="AX42" i="6"/>
  <c r="AX41" i="6"/>
  <c r="AX40" i="6"/>
  <c r="AX39" i="6"/>
  <c r="AX38" i="6"/>
  <c r="AX37" i="6"/>
  <c r="AX36" i="6"/>
  <c r="AX35" i="6"/>
  <c r="AX34" i="6"/>
  <c r="AX33" i="6"/>
  <c r="AX32" i="6"/>
  <c r="AX31" i="6"/>
  <c r="AX30" i="6"/>
  <c r="AX29" i="6"/>
  <c r="AX28" i="6"/>
  <c r="AX27" i="6"/>
  <c r="AX26" i="6"/>
  <c r="AX25" i="6"/>
  <c r="AX24" i="6"/>
  <c r="AX23" i="6"/>
  <c r="AX22" i="6"/>
  <c r="AX21" i="6"/>
  <c r="AX20" i="6"/>
  <c r="AX19" i="6"/>
  <c r="AX18" i="6"/>
  <c r="AX17" i="6"/>
  <c r="AX16" i="6"/>
  <c r="AX15" i="6"/>
  <c r="AX14" i="6"/>
  <c r="AX13" i="5"/>
  <c r="AW39" i="5"/>
  <c r="AW41" i="5"/>
  <c r="AW42" i="5"/>
  <c r="AW40" i="5"/>
  <c r="AW38" i="5"/>
  <c r="AW37" i="5"/>
  <c r="AW36" i="5"/>
  <c r="AW35" i="5"/>
  <c r="AW34" i="5"/>
  <c r="AW33" i="5"/>
  <c r="AW32" i="5"/>
  <c r="AW31" i="5"/>
  <c r="AW30" i="5"/>
  <c r="AW29" i="5"/>
  <c r="AW28" i="5"/>
  <c r="AW27" i="5"/>
  <c r="AW26" i="5"/>
  <c r="AW25" i="5"/>
  <c r="AW24" i="5"/>
  <c r="AW23" i="5"/>
  <c r="AW22" i="5"/>
  <c r="AW21" i="5"/>
  <c r="AW20" i="5"/>
  <c r="AW19" i="5"/>
  <c r="AW18" i="5"/>
  <c r="AW17" i="5"/>
  <c r="AW16" i="5"/>
  <c r="AW14" i="5"/>
  <c r="AW15" i="5"/>
  <c r="AU42" i="3"/>
  <c r="AU41" i="3"/>
  <c r="AV13" i="3"/>
  <c r="AU38" i="3"/>
  <c r="AU40" i="3"/>
  <c r="AU39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Z13" i="6" l="1"/>
  <c r="AY41" i="6"/>
  <c r="AY42" i="6"/>
  <c r="AY40" i="6"/>
  <c r="AY39" i="6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4" i="6"/>
  <c r="AY23" i="6"/>
  <c r="AY22" i="6"/>
  <c r="AY21" i="6"/>
  <c r="AY20" i="6"/>
  <c r="AY19" i="6"/>
  <c r="AY18" i="6"/>
  <c r="AY17" i="6"/>
  <c r="AY16" i="6"/>
  <c r="AY14" i="6"/>
  <c r="AY15" i="6"/>
  <c r="AY13" i="5"/>
  <c r="AX42" i="5"/>
  <c r="AX39" i="5"/>
  <c r="AX41" i="5"/>
  <c r="AX40" i="5"/>
  <c r="AX38" i="5"/>
  <c r="AX37" i="5"/>
  <c r="AX36" i="5"/>
  <c r="AX35" i="5"/>
  <c r="AX34" i="5"/>
  <c r="AX33" i="5"/>
  <c r="AX32" i="5"/>
  <c r="AX31" i="5"/>
  <c r="AX30" i="5"/>
  <c r="AX29" i="5"/>
  <c r="AX28" i="5"/>
  <c r="AX27" i="5"/>
  <c r="AX26" i="5"/>
  <c r="AX25" i="5"/>
  <c r="AX24" i="5"/>
  <c r="AX23" i="5"/>
  <c r="AX22" i="5"/>
  <c r="AX21" i="5"/>
  <c r="AX20" i="5"/>
  <c r="AX19" i="5"/>
  <c r="AX18" i="5"/>
  <c r="AX17" i="5"/>
  <c r="AX16" i="5"/>
  <c r="AX15" i="5"/>
  <c r="AX14" i="5"/>
  <c r="AV42" i="3"/>
  <c r="AW13" i="3"/>
  <c r="AV39" i="3"/>
  <c r="AV41" i="3"/>
  <c r="AV40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Z42" i="6" l="1"/>
  <c r="BA13" i="6"/>
  <c r="AZ41" i="6"/>
  <c r="AZ40" i="6"/>
  <c r="AZ39" i="6"/>
  <c r="AZ38" i="6"/>
  <c r="AZ37" i="6"/>
  <c r="AZ36" i="6"/>
  <c r="AZ35" i="6"/>
  <c r="AZ34" i="6"/>
  <c r="AZ33" i="6"/>
  <c r="AZ32" i="6"/>
  <c r="AZ31" i="6"/>
  <c r="AZ30" i="6"/>
  <c r="AZ29" i="6"/>
  <c r="AZ28" i="6"/>
  <c r="AZ27" i="6"/>
  <c r="AZ26" i="6"/>
  <c r="AZ25" i="6"/>
  <c r="AZ24" i="6"/>
  <c r="AZ23" i="6"/>
  <c r="AZ22" i="6"/>
  <c r="AZ21" i="6"/>
  <c r="AZ20" i="6"/>
  <c r="AZ19" i="6"/>
  <c r="AZ18" i="6"/>
  <c r="AZ17" i="6"/>
  <c r="AZ16" i="6"/>
  <c r="AZ15" i="6"/>
  <c r="AZ14" i="6"/>
  <c r="AZ13" i="5"/>
  <c r="AY42" i="5"/>
  <c r="AY39" i="5"/>
  <c r="AY41" i="5"/>
  <c r="AY40" i="5"/>
  <c r="AY38" i="5"/>
  <c r="AY37" i="5"/>
  <c r="AY36" i="5"/>
  <c r="AY35" i="5"/>
  <c r="AY34" i="5"/>
  <c r="AY33" i="5"/>
  <c r="AY32" i="5"/>
  <c r="AY31" i="5"/>
  <c r="AY30" i="5"/>
  <c r="AY29" i="5"/>
  <c r="AY28" i="5"/>
  <c r="AY27" i="5"/>
  <c r="AY26" i="5"/>
  <c r="AY25" i="5"/>
  <c r="AY24" i="5"/>
  <c r="AY23" i="5"/>
  <c r="AY22" i="5"/>
  <c r="AY21" i="5"/>
  <c r="AY20" i="5"/>
  <c r="AY19" i="5"/>
  <c r="AY18" i="5"/>
  <c r="AY17" i="5"/>
  <c r="AY16" i="5"/>
  <c r="AY14" i="5"/>
  <c r="AY15" i="5"/>
  <c r="AW42" i="3"/>
  <c r="AX13" i="3"/>
  <c r="AW38" i="3"/>
  <c r="AW41" i="3"/>
  <c r="AW39" i="3"/>
  <c r="AW40" i="3"/>
  <c r="AW37" i="3"/>
  <c r="AW36" i="3"/>
  <c r="AW35" i="3"/>
  <c r="AW34" i="3"/>
  <c r="AW33" i="3"/>
  <c r="AW32" i="3"/>
  <c r="AW31" i="3"/>
  <c r="AW30" i="3"/>
  <c r="AW29" i="3"/>
  <c r="AW28" i="3"/>
  <c r="AW27" i="3"/>
  <c r="AW26" i="3"/>
  <c r="AW25" i="3"/>
  <c r="AW24" i="3"/>
  <c r="AW23" i="3"/>
  <c r="AW22" i="3"/>
  <c r="AW21" i="3"/>
  <c r="AW20" i="3"/>
  <c r="AW19" i="3"/>
  <c r="AW18" i="3"/>
  <c r="AW17" i="3"/>
  <c r="AW16" i="3"/>
  <c r="AW14" i="3"/>
  <c r="AW15" i="3"/>
  <c r="BA42" i="6" l="1"/>
  <c r="BA41" i="6"/>
  <c r="BA40" i="6"/>
  <c r="BA39" i="6"/>
  <c r="BA38" i="6"/>
  <c r="BA37" i="6"/>
  <c r="BA36" i="6"/>
  <c r="BA35" i="6"/>
  <c r="BA34" i="6"/>
  <c r="BA33" i="6"/>
  <c r="BA32" i="6"/>
  <c r="BA31" i="6"/>
  <c r="BA30" i="6"/>
  <c r="BA29" i="6"/>
  <c r="BA28" i="6"/>
  <c r="BA27" i="6"/>
  <c r="BA26" i="6"/>
  <c r="BA25" i="6"/>
  <c r="BA24" i="6"/>
  <c r="BA23" i="6"/>
  <c r="BA22" i="6"/>
  <c r="BA21" i="6"/>
  <c r="BA20" i="6"/>
  <c r="BA19" i="6"/>
  <c r="BA18" i="6"/>
  <c r="BA17" i="6"/>
  <c r="BA16" i="6"/>
  <c r="BA15" i="6"/>
  <c r="BA14" i="6"/>
  <c r="AZ39" i="5"/>
  <c r="BA13" i="5"/>
  <c r="AZ42" i="5"/>
  <c r="AZ41" i="5"/>
  <c r="AZ40" i="5"/>
  <c r="AZ38" i="5"/>
  <c r="AZ37" i="5"/>
  <c r="AZ36" i="5"/>
  <c r="AZ35" i="5"/>
  <c r="AZ34" i="5"/>
  <c r="AZ33" i="5"/>
  <c r="AZ32" i="5"/>
  <c r="AZ31" i="5"/>
  <c r="AZ30" i="5"/>
  <c r="AZ29" i="5"/>
  <c r="AZ28" i="5"/>
  <c r="AZ27" i="5"/>
  <c r="AZ26" i="5"/>
  <c r="AZ25" i="5"/>
  <c r="AZ24" i="5"/>
  <c r="AZ23" i="5"/>
  <c r="AZ22" i="5"/>
  <c r="AZ21" i="5"/>
  <c r="AZ20" i="5"/>
  <c r="AZ19" i="5"/>
  <c r="AZ18" i="5"/>
  <c r="AZ17" i="5"/>
  <c r="AZ16" i="5"/>
  <c r="AZ14" i="5"/>
  <c r="AZ15" i="5"/>
  <c r="AX42" i="3"/>
  <c r="AY13" i="3"/>
  <c r="AX41" i="3"/>
  <c r="AX39" i="3"/>
  <c r="AX38" i="3"/>
  <c r="AX40" i="3"/>
  <c r="AX37" i="3"/>
  <c r="AX36" i="3"/>
  <c r="AX35" i="3"/>
  <c r="AX34" i="3"/>
  <c r="AX33" i="3"/>
  <c r="AX32" i="3"/>
  <c r="AX31" i="3"/>
  <c r="AX30" i="3"/>
  <c r="AX29" i="3"/>
  <c r="AX28" i="3"/>
  <c r="AX27" i="3"/>
  <c r="AX26" i="3"/>
  <c r="AX25" i="3"/>
  <c r="AX24" i="3"/>
  <c r="AX23" i="3"/>
  <c r="AX22" i="3"/>
  <c r="AX21" i="3"/>
  <c r="AX20" i="3"/>
  <c r="AX19" i="3"/>
  <c r="AX18" i="3"/>
  <c r="AX17" i="3"/>
  <c r="AX16" i="3"/>
  <c r="AX15" i="3"/>
  <c r="AX14" i="3"/>
  <c r="BA41" i="5" l="1"/>
  <c r="BA39" i="5"/>
  <c r="BA42" i="5"/>
  <c r="BA40" i="5"/>
  <c r="BA38" i="5"/>
  <c r="BA37" i="5"/>
  <c r="BA36" i="5"/>
  <c r="BA35" i="5"/>
  <c r="BA34" i="5"/>
  <c r="BA33" i="5"/>
  <c r="BA32" i="5"/>
  <c r="BA31" i="5"/>
  <c r="BA30" i="5"/>
  <c r="BA29" i="5"/>
  <c r="BA28" i="5"/>
  <c r="BA27" i="5"/>
  <c r="BA26" i="5"/>
  <c r="BA25" i="5"/>
  <c r="BA24" i="5"/>
  <c r="BA23" i="5"/>
  <c r="BA22" i="5"/>
  <c r="BA21" i="5"/>
  <c r="BA20" i="5"/>
  <c r="BA19" i="5"/>
  <c r="BA18" i="5"/>
  <c r="BA17" i="5"/>
  <c r="BA16" i="5"/>
  <c r="BA14" i="5"/>
  <c r="BA15" i="5"/>
  <c r="AY38" i="3"/>
  <c r="AZ13" i="3"/>
  <c r="AY40" i="3"/>
  <c r="AY41" i="3"/>
  <c r="AY42" i="3"/>
  <c r="AY39" i="3"/>
  <c r="AY37" i="3"/>
  <c r="AY36" i="3"/>
  <c r="AY35" i="3"/>
  <c r="AY34" i="3"/>
  <c r="AY33" i="3"/>
  <c r="AY32" i="3"/>
  <c r="AY31" i="3"/>
  <c r="AY30" i="3"/>
  <c r="AY29" i="3"/>
  <c r="AY28" i="3"/>
  <c r="AY27" i="3"/>
  <c r="AY26" i="3"/>
  <c r="AY25" i="3"/>
  <c r="AY24" i="3"/>
  <c r="AY23" i="3"/>
  <c r="AY22" i="3"/>
  <c r="AY21" i="3"/>
  <c r="AY20" i="3"/>
  <c r="AY19" i="3"/>
  <c r="AY18" i="3"/>
  <c r="AY17" i="3"/>
  <c r="AY16" i="3"/>
  <c r="AY15" i="3"/>
  <c r="AY14" i="3"/>
  <c r="AZ42" i="3" l="1"/>
  <c r="AZ39" i="3"/>
  <c r="BA13" i="3"/>
  <c r="AZ40" i="3"/>
  <c r="AZ38" i="3"/>
  <c r="AZ41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BA40" i="3" l="1"/>
  <c r="BA39" i="3"/>
  <c r="BA38" i="3"/>
  <c r="BA41" i="3"/>
  <c r="BA42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A25" i="3"/>
  <c r="BA24" i="3"/>
  <c r="BA23" i="3"/>
  <c r="BA22" i="3"/>
  <c r="BA21" i="3"/>
  <c r="BA20" i="3"/>
  <c r="BA19" i="3"/>
  <c r="BA18" i="3"/>
  <c r="BA17" i="3"/>
  <c r="BA16" i="3"/>
  <c r="BA15" i="3"/>
  <c r="BA14" i="3"/>
</calcChain>
</file>

<file path=xl/sharedStrings.xml><?xml version="1.0" encoding="utf-8"?>
<sst xmlns="http://schemas.openxmlformats.org/spreadsheetml/2006/main" count="103" uniqueCount="31">
  <si>
    <t>Yellow</t>
  </si>
  <si>
    <t>Green</t>
  </si>
  <si>
    <t>Ideal</t>
  </si>
  <si>
    <t>Tolerance</t>
  </si>
  <si>
    <t>Ltgreen</t>
  </si>
  <si>
    <t>red</t>
  </si>
  <si>
    <t>yellow</t>
  </si>
  <si>
    <t>Low</t>
  </si>
  <si>
    <t>.4-.8</t>
  </si>
  <si>
    <t>Mid</t>
  </si>
  <si>
    <t>0.8-1.2</t>
  </si>
  <si>
    <t>High</t>
  </si>
  <si>
    <t>1.2-1.6</t>
  </si>
  <si>
    <t>Relative Humidity (%)</t>
  </si>
  <si>
    <t>Temperature (C  F)</t>
  </si>
  <si>
    <t>(C)</t>
  </si>
  <si>
    <t>(F)</t>
  </si>
  <si>
    <t>Under</t>
  </si>
  <si>
    <t>&lt;0.4</t>
  </si>
  <si>
    <t>Over</t>
  </si>
  <si>
    <t>&gt;1.6</t>
  </si>
  <si>
    <t>Adjust here-&gt;</t>
  </si>
  <si>
    <t>Colors are controlled via Conditonal Formatting</t>
  </si>
  <si>
    <t>Edit here-&gt;</t>
  </si>
  <si>
    <t xml:space="preserve">&lt;- </t>
  </si>
  <si>
    <t>Air</t>
  </si>
  <si>
    <t>Leaf</t>
  </si>
  <si>
    <t>RH</t>
  </si>
  <si>
    <t>VPD Calculator</t>
  </si>
  <si>
    <t>kPa</t>
  </si>
  <si>
    <t>Leaf Offset [Cº]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</si>
</sst>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Montserrat Regular"/>
    </font>
    <font>
      <b/>
      <sz val="16"/>
      <color theme="1"/>
      <name val="Montserrat Regular"/>
    </font>
    <font>
      <sz val="12"/>
      <color theme="1"/>
      <name val="Montserrat Regular"/>
    </font>
    <font>
      <sz val="11"/>
      <color theme="1"/>
      <name val="Montserrat Regular"/>
    </font>
    <font>
      <sz val="10"/>
      <color theme="1"/>
      <name val="Montserrat Regular"/>
    </font>
    <font>
      <b/>
      <sz val="10"/>
      <color theme="1"/>
      <name val="Montserrat Regular"/>
    </font>
    <font>
      <sz val="14"/>
      <color theme="1"/>
      <name val="Montserrat Regular"/>
    </font>
    <font>
      <b/>
      <sz val="14"/>
      <color theme="1"/>
      <name val="Montserrat Regular"/>
    </font>
    <font>
      <b/>
      <sz val="12"/>
      <color theme="1"/>
      <name val="Montserrat Regula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2" fontId="1" fillId="0" borderId="1" xfId="0" applyNumberFormat="1" applyFont="1" applyBorder="1"/>
    <xf numFmtId="2" fontId="1" fillId="0" borderId="2" xfId="0" applyNumberFormat="1" applyFont="1" applyBorder="1"/>
    <xf numFmtId="2" fontId="1" fillId="0" borderId="3" xfId="0" applyNumberFormat="1" applyFont="1" applyBorder="1"/>
    <xf numFmtId="2" fontId="1" fillId="0" borderId="4" xfId="0" applyNumberFormat="1" applyFont="1" applyBorder="1"/>
    <xf numFmtId="2" fontId="1" fillId="0" borderId="0" xfId="0" applyNumberFormat="1" applyFont="1" applyBorder="1"/>
    <xf numFmtId="2" fontId="1" fillId="0" borderId="5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2" fontId="1" fillId="0" borderId="8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2" fontId="8" fillId="0" borderId="0" xfId="0" applyNumberFormat="1" applyFont="1"/>
    <xf numFmtId="2" fontId="8" fillId="0" borderId="1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8" fillId="0" borderId="1" xfId="0" applyNumberFormat="1" applyFont="1" applyBorder="1"/>
    <xf numFmtId="2" fontId="8" fillId="0" borderId="2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0" xfId="0" applyNumberFormat="1" applyFon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8" fillId="0" borderId="7" xfId="0" applyNumberFormat="1" applyFont="1" applyBorder="1"/>
    <xf numFmtId="2" fontId="8" fillId="0" borderId="8" xfId="0" applyNumberFormat="1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6" fillId="2" borderId="0" xfId="0" applyFont="1" applyFill="1"/>
    <xf numFmtId="0" fontId="13" fillId="0" borderId="0" xfId="0" applyFont="1" applyAlignment="1">
      <alignment horizontal="right" vertical="center"/>
    </xf>
    <xf numFmtId="2" fontId="7" fillId="0" borderId="0" xfId="0" applyNumberFormat="1" applyFont="1"/>
  </cellXfs>
  <cellStyles count="1">
    <cellStyle name="Normal" xfId="0" builtinId="0"/>
  </cellStyles>
  <dxfs count="2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02BC0-7303-AC43-A0D0-A6EF9B55B4FE}">
  <sheetPr>
    <pageSetUpPr fitToPage="1"/>
  </sheetPr>
  <dimension ref="A1:BD39"/>
  <sheetViews>
    <sheetView tabSelected="1" topLeftCell="A2" zoomScale="125" zoomScaleNormal="139" workbookViewId="0"/>
  </sheetViews>
  <sheetFormatPr baseColWidth="10" defaultRowHeight="21"/>
  <cols>
    <col min="1" max="1" width="24.5" style="17" customWidth="1"/>
    <col min="2" max="2" width="7.5" style="69" customWidth="1"/>
    <col min="3" max="3" width="6.33203125" style="17" customWidth="1"/>
    <col min="4" max="4" width="7.33203125" style="19" customWidth="1"/>
    <col min="5" max="49" width="4.83203125" style="19" customWidth="1"/>
    <col min="50" max="53" width="4.83203125" style="19" hidden="1" customWidth="1"/>
    <col min="54" max="54" width="5.6640625" style="19" customWidth="1"/>
    <col min="55" max="55" width="7.6640625" style="74" customWidth="1"/>
    <col min="56" max="56" width="6.33203125" style="74" customWidth="1"/>
    <col min="57" max="16384" width="10.83203125" style="19"/>
  </cols>
  <sheetData>
    <row r="1" spans="1:56">
      <c r="A1" s="77" t="s">
        <v>23</v>
      </c>
      <c r="B1" s="78" t="s">
        <v>2</v>
      </c>
      <c r="C1" s="19">
        <v>1.2</v>
      </c>
      <c r="I1" s="19" t="s">
        <v>17</v>
      </c>
      <c r="J1" s="19" t="s">
        <v>18</v>
      </c>
      <c r="O1" s="19" t="s">
        <v>5</v>
      </c>
      <c r="Q1" s="19" t="str">
        <f>CONCATENATE("&lt;",Q2)</f>
        <v>&lt;0.85</v>
      </c>
      <c r="T1" s="19" t="s">
        <v>24</v>
      </c>
      <c r="U1" s="16" t="s">
        <v>22</v>
      </c>
    </row>
    <row r="2" spans="1:56">
      <c r="B2" s="78" t="s">
        <v>3</v>
      </c>
      <c r="C2" s="19">
        <v>0.35</v>
      </c>
      <c r="I2" s="19" t="s">
        <v>7</v>
      </c>
      <c r="J2" s="19" t="s">
        <v>8</v>
      </c>
      <c r="O2" s="19" t="s">
        <v>0</v>
      </c>
      <c r="Q2" s="19">
        <f>Q4-C2</f>
        <v>0.85</v>
      </c>
    </row>
    <row r="3" spans="1:56">
      <c r="I3" s="19" t="s">
        <v>9</v>
      </c>
      <c r="J3" s="19" t="s">
        <v>10</v>
      </c>
      <c r="O3" s="19" t="s">
        <v>4</v>
      </c>
      <c r="Q3" s="19">
        <f>Q4-(C2/2)</f>
        <v>1.0249999999999999</v>
      </c>
    </row>
    <row r="4" spans="1:56">
      <c r="A4" s="17" t="s">
        <v>30</v>
      </c>
      <c r="B4" s="69">
        <v>-2</v>
      </c>
      <c r="I4" s="19" t="s">
        <v>11</v>
      </c>
      <c r="J4" s="19" t="s">
        <v>12</v>
      </c>
      <c r="O4" s="19" t="s">
        <v>1</v>
      </c>
      <c r="Q4" s="19">
        <f>C1</f>
        <v>1.2</v>
      </c>
    </row>
    <row r="5" spans="1:56">
      <c r="I5" s="19" t="s">
        <v>19</v>
      </c>
      <c r="J5" s="19" t="s">
        <v>20</v>
      </c>
      <c r="O5" s="19" t="s">
        <v>4</v>
      </c>
      <c r="Q5" s="19">
        <f>Q4+(C2/2)</f>
        <v>1.375</v>
      </c>
    </row>
    <row r="6" spans="1:56">
      <c r="O6" s="19" t="s">
        <v>6</v>
      </c>
      <c r="Q6" s="19">
        <f>Q4+C2</f>
        <v>1.5499999999999998</v>
      </c>
    </row>
    <row r="7" spans="1:56">
      <c r="O7" s="19" t="s">
        <v>5</v>
      </c>
      <c r="Q7" s="19" t="str">
        <f>CONCATENATE("&gt;",Q6)</f>
        <v>&gt;1.55</v>
      </c>
    </row>
    <row r="8" spans="1:56">
      <c r="A8" s="70"/>
      <c r="B8" s="70"/>
      <c r="C8" s="70"/>
      <c r="D8" s="71" t="s">
        <v>13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5"/>
      <c r="BD8" s="75"/>
    </row>
    <row r="9" spans="1:56" s="20" customFormat="1">
      <c r="A9" s="71"/>
      <c r="B9" s="20" t="s">
        <v>15</v>
      </c>
      <c r="C9" s="20" t="s">
        <v>16</v>
      </c>
      <c r="D9" s="71">
        <v>5</v>
      </c>
      <c r="E9" s="71">
        <v>10</v>
      </c>
      <c r="F9" s="70">
        <f t="shared" ref="F9:BA9" si="0">E9+2</f>
        <v>12</v>
      </c>
      <c r="G9" s="70">
        <f t="shared" si="0"/>
        <v>14</v>
      </c>
      <c r="H9" s="70">
        <f t="shared" si="0"/>
        <v>16</v>
      </c>
      <c r="I9" s="70">
        <f t="shared" si="0"/>
        <v>18</v>
      </c>
      <c r="J9" s="71">
        <f t="shared" si="0"/>
        <v>20</v>
      </c>
      <c r="K9" s="70">
        <f t="shared" si="0"/>
        <v>22</v>
      </c>
      <c r="L9" s="70">
        <f t="shared" si="0"/>
        <v>24</v>
      </c>
      <c r="M9" s="70">
        <f t="shared" si="0"/>
        <v>26</v>
      </c>
      <c r="N9" s="70">
        <f t="shared" si="0"/>
        <v>28</v>
      </c>
      <c r="O9" s="71">
        <f t="shared" si="0"/>
        <v>30</v>
      </c>
      <c r="P9" s="70">
        <f t="shared" si="0"/>
        <v>32</v>
      </c>
      <c r="Q9" s="70">
        <f t="shared" si="0"/>
        <v>34</v>
      </c>
      <c r="R9" s="70">
        <f t="shared" si="0"/>
        <v>36</v>
      </c>
      <c r="S9" s="70">
        <f t="shared" si="0"/>
        <v>38</v>
      </c>
      <c r="T9" s="71">
        <f t="shared" si="0"/>
        <v>40</v>
      </c>
      <c r="U9" s="70">
        <f t="shared" si="0"/>
        <v>42</v>
      </c>
      <c r="V9" s="70">
        <f t="shared" si="0"/>
        <v>44</v>
      </c>
      <c r="W9" s="70">
        <f t="shared" si="0"/>
        <v>46</v>
      </c>
      <c r="X9" s="70">
        <f t="shared" si="0"/>
        <v>48</v>
      </c>
      <c r="Y9" s="71">
        <f t="shared" si="0"/>
        <v>50</v>
      </c>
      <c r="Z9" s="70">
        <f t="shared" si="0"/>
        <v>52</v>
      </c>
      <c r="AA9" s="70">
        <f t="shared" si="0"/>
        <v>54</v>
      </c>
      <c r="AB9" s="70">
        <f t="shared" si="0"/>
        <v>56</v>
      </c>
      <c r="AC9" s="70">
        <f t="shared" si="0"/>
        <v>58</v>
      </c>
      <c r="AD9" s="71">
        <f t="shared" si="0"/>
        <v>60</v>
      </c>
      <c r="AE9" s="70">
        <f t="shared" si="0"/>
        <v>62</v>
      </c>
      <c r="AF9" s="70">
        <f t="shared" si="0"/>
        <v>64</v>
      </c>
      <c r="AG9" s="70">
        <f t="shared" si="0"/>
        <v>66</v>
      </c>
      <c r="AH9" s="70">
        <f t="shared" si="0"/>
        <v>68</v>
      </c>
      <c r="AI9" s="71">
        <f t="shared" si="0"/>
        <v>70</v>
      </c>
      <c r="AJ9" s="70">
        <f t="shared" si="0"/>
        <v>72</v>
      </c>
      <c r="AK9" s="70">
        <f t="shared" si="0"/>
        <v>74</v>
      </c>
      <c r="AL9" s="70">
        <f t="shared" si="0"/>
        <v>76</v>
      </c>
      <c r="AM9" s="70">
        <f t="shared" si="0"/>
        <v>78</v>
      </c>
      <c r="AN9" s="71">
        <f t="shared" si="0"/>
        <v>80</v>
      </c>
      <c r="AO9" s="70">
        <f t="shared" si="0"/>
        <v>82</v>
      </c>
      <c r="AP9" s="70">
        <f t="shared" si="0"/>
        <v>84</v>
      </c>
      <c r="AQ9" s="70">
        <f t="shared" si="0"/>
        <v>86</v>
      </c>
      <c r="AR9" s="70">
        <f t="shared" si="0"/>
        <v>88</v>
      </c>
      <c r="AS9" s="71">
        <f t="shared" si="0"/>
        <v>90</v>
      </c>
      <c r="AT9" s="70">
        <f t="shared" si="0"/>
        <v>92</v>
      </c>
      <c r="AU9" s="70">
        <f t="shared" si="0"/>
        <v>94</v>
      </c>
      <c r="AV9" s="70">
        <f t="shared" si="0"/>
        <v>96</v>
      </c>
      <c r="AW9" s="70">
        <f t="shared" si="0"/>
        <v>98</v>
      </c>
      <c r="AX9" s="71">
        <f t="shared" si="0"/>
        <v>100</v>
      </c>
      <c r="AY9" s="71">
        <f t="shared" si="0"/>
        <v>102</v>
      </c>
      <c r="AZ9" s="71">
        <f t="shared" si="0"/>
        <v>104</v>
      </c>
      <c r="BA9" s="71">
        <f t="shared" si="0"/>
        <v>106</v>
      </c>
      <c r="BB9" s="71">
        <v>100</v>
      </c>
      <c r="BC9" s="75"/>
      <c r="BD9" s="75"/>
    </row>
    <row r="10" spans="1:56">
      <c r="A10" s="71" t="s">
        <v>14</v>
      </c>
      <c r="B10" s="73">
        <f>ROUND(5/9*(C10-32),0)</f>
        <v>41</v>
      </c>
      <c r="C10" s="70">
        <f t="shared" ref="C10:C36" si="1">C11+2</f>
        <v>106</v>
      </c>
      <c r="D10" s="24">
        <f>((610.7)*10^((7.5*$B10)/(237.3+$B10))/1000)-((610.7)*10^((7.5*$B10+$B$4)/(237.3+$B10+$B$4))/1000)*(D$9/100)</f>
        <v>7.3864244624180877</v>
      </c>
      <c r="E10" s="25">
        <f t="shared" ref="E10:BB15" si="2">((610.7)*10^((7.5*$B10)/(237.3+$B10))/1000)-((610.7)*10^((7.5*$B10+$B$4)/(237.3+$B10+$B$4))/1000)*(E$9/100)</f>
        <v>6.9969489532098406</v>
      </c>
      <c r="F10" s="25">
        <f t="shared" si="2"/>
        <v>6.8411587495265422</v>
      </c>
      <c r="G10" s="25">
        <f t="shared" si="2"/>
        <v>6.6853685458432439</v>
      </c>
      <c r="H10" s="25">
        <f t="shared" si="2"/>
        <v>6.5295783421599456</v>
      </c>
      <c r="I10" s="25">
        <f t="shared" si="2"/>
        <v>6.3737881384766464</v>
      </c>
      <c r="J10" s="25">
        <f t="shared" si="2"/>
        <v>6.2179979347933481</v>
      </c>
      <c r="K10" s="25">
        <f t="shared" si="2"/>
        <v>6.0622077311100497</v>
      </c>
      <c r="L10" s="25">
        <f t="shared" si="2"/>
        <v>5.9064175274267505</v>
      </c>
      <c r="M10" s="25">
        <f t="shared" si="2"/>
        <v>5.7506273237434522</v>
      </c>
      <c r="N10" s="25">
        <f t="shared" si="2"/>
        <v>5.5948371200601539</v>
      </c>
      <c r="O10" s="25">
        <f t="shared" si="2"/>
        <v>5.4390469163768547</v>
      </c>
      <c r="P10" s="25">
        <f t="shared" si="2"/>
        <v>5.2832567126935563</v>
      </c>
      <c r="Q10" s="25">
        <f t="shared" si="2"/>
        <v>5.127466509010258</v>
      </c>
      <c r="R10" s="25">
        <f t="shared" si="2"/>
        <v>4.9716763053269588</v>
      </c>
      <c r="S10" s="25">
        <f t="shared" si="2"/>
        <v>4.8158861016436605</v>
      </c>
      <c r="T10" s="25">
        <f t="shared" si="2"/>
        <v>4.6600958979603622</v>
      </c>
      <c r="U10" s="25">
        <f t="shared" si="2"/>
        <v>4.504305694277063</v>
      </c>
      <c r="V10" s="25">
        <f t="shared" si="2"/>
        <v>4.3485154905937646</v>
      </c>
      <c r="W10" s="25">
        <f t="shared" si="2"/>
        <v>4.1927252869104663</v>
      </c>
      <c r="X10" s="25">
        <f t="shared" si="2"/>
        <v>4.0369350832271671</v>
      </c>
      <c r="Y10" s="25">
        <f t="shared" si="2"/>
        <v>3.8811448795438688</v>
      </c>
      <c r="Z10" s="25">
        <f t="shared" si="2"/>
        <v>3.7253546758605705</v>
      </c>
      <c r="AA10" s="25">
        <f t="shared" si="2"/>
        <v>3.5695644721772712</v>
      </c>
      <c r="AB10" s="25">
        <f t="shared" si="2"/>
        <v>3.4137742684939729</v>
      </c>
      <c r="AC10" s="25">
        <f t="shared" si="2"/>
        <v>3.2579840648106746</v>
      </c>
      <c r="AD10" s="25">
        <f t="shared" si="2"/>
        <v>3.1021938611273763</v>
      </c>
      <c r="AE10" s="25">
        <f t="shared" si="2"/>
        <v>2.9464036574440771</v>
      </c>
      <c r="AF10" s="25">
        <f t="shared" si="2"/>
        <v>2.7906134537607787</v>
      </c>
      <c r="AG10" s="25">
        <f t="shared" si="2"/>
        <v>2.6348232500774795</v>
      </c>
      <c r="AH10" s="25">
        <f t="shared" si="2"/>
        <v>2.4790330463941812</v>
      </c>
      <c r="AI10" s="25">
        <f t="shared" si="2"/>
        <v>2.3232428427108829</v>
      </c>
      <c r="AJ10" s="25">
        <f t="shared" si="2"/>
        <v>2.1674526390275846</v>
      </c>
      <c r="AK10" s="25">
        <f t="shared" si="2"/>
        <v>2.0116624353442853</v>
      </c>
      <c r="AL10" s="25">
        <f t="shared" si="2"/>
        <v>1.855872231660987</v>
      </c>
      <c r="AM10" s="25">
        <f t="shared" si="2"/>
        <v>1.7000820279776878</v>
      </c>
      <c r="AN10" s="25">
        <f t="shared" si="2"/>
        <v>1.5442918242943895</v>
      </c>
      <c r="AO10" s="25">
        <f t="shared" si="2"/>
        <v>1.3885016206110912</v>
      </c>
      <c r="AP10" s="25">
        <f t="shared" si="2"/>
        <v>1.2327114169277928</v>
      </c>
      <c r="AQ10" s="25">
        <f t="shared" si="2"/>
        <v>1.0769212132444936</v>
      </c>
      <c r="AR10" s="25">
        <f t="shared" si="2"/>
        <v>0.92113100956119531</v>
      </c>
      <c r="AS10" s="25">
        <f t="shared" si="2"/>
        <v>0.7653408058778961</v>
      </c>
      <c r="AT10" s="25">
        <f t="shared" si="2"/>
        <v>0.60955060219459778</v>
      </c>
      <c r="AU10" s="25">
        <f t="shared" si="2"/>
        <v>0.45376039851129946</v>
      </c>
      <c r="AV10" s="25">
        <f t="shared" si="2"/>
        <v>0.29797019482800113</v>
      </c>
      <c r="AW10" s="25">
        <f t="shared" si="2"/>
        <v>0.14217999114470192</v>
      </c>
      <c r="AX10" s="25">
        <f t="shared" si="2"/>
        <v>-1.36102125385964E-2</v>
      </c>
      <c r="AY10" s="25">
        <f t="shared" si="2"/>
        <v>-0.16940041622189472</v>
      </c>
      <c r="AZ10" s="25">
        <f t="shared" si="2"/>
        <v>-0.32519061990519305</v>
      </c>
      <c r="BA10" s="25">
        <f t="shared" si="2"/>
        <v>-0.48098082358849226</v>
      </c>
      <c r="BB10" s="26">
        <f t="shared" si="2"/>
        <v>-1.36102125385964E-2</v>
      </c>
      <c r="BC10" s="76">
        <f>ROUND(5/9*(BD10-32),0)</f>
        <v>41</v>
      </c>
      <c r="BD10" s="75">
        <f t="shared" ref="BD10:BD36" si="3">BD11+2</f>
        <v>106</v>
      </c>
    </row>
    <row r="11" spans="1:56">
      <c r="A11" s="70"/>
      <c r="B11" s="73">
        <f t="shared" ref="B11:B38" si="4">5/9*(C11-32)</f>
        <v>40</v>
      </c>
      <c r="C11" s="70">
        <f t="shared" si="1"/>
        <v>104</v>
      </c>
      <c r="D11" s="27">
        <f t="shared" ref="D11:S38" si="5">((610.7)*10^((7.5*$B11)/(237.3+$B11))/1000)-((610.7)*10^((7.5*$B11+$B$4)/(237.3+$B11+$B$4))/1000)*(D$9/100)</f>
        <v>7.0045623131642536</v>
      </c>
      <c r="E11" s="28">
        <f t="shared" si="5"/>
        <v>6.6353693392373234</v>
      </c>
      <c r="F11" s="28">
        <f t="shared" si="5"/>
        <v>6.4876921496665512</v>
      </c>
      <c r="G11" s="28">
        <f t="shared" si="5"/>
        <v>6.3400149600957789</v>
      </c>
      <c r="H11" s="28">
        <f t="shared" si="5"/>
        <v>6.1923377705250067</v>
      </c>
      <c r="I11" s="28">
        <f t="shared" si="5"/>
        <v>6.0446605809542344</v>
      </c>
      <c r="J11" s="28">
        <f t="shared" si="5"/>
        <v>5.8969833913834613</v>
      </c>
      <c r="K11" s="28">
        <f t="shared" si="5"/>
        <v>5.7493062018126899</v>
      </c>
      <c r="L11" s="28">
        <f t="shared" si="5"/>
        <v>5.6016290122419168</v>
      </c>
      <c r="M11" s="28">
        <f t="shared" si="5"/>
        <v>5.4539518226711454</v>
      </c>
      <c r="N11" s="28">
        <f t="shared" si="5"/>
        <v>5.3062746331003723</v>
      </c>
      <c r="O11" s="28">
        <f t="shared" si="5"/>
        <v>5.1585974435296009</v>
      </c>
      <c r="P11" s="28">
        <f t="shared" si="5"/>
        <v>5.0109202539588278</v>
      </c>
      <c r="Q11" s="28">
        <f t="shared" si="5"/>
        <v>4.8632430643880555</v>
      </c>
      <c r="R11" s="28">
        <f t="shared" si="5"/>
        <v>4.7155658748172833</v>
      </c>
      <c r="S11" s="28">
        <f t="shared" si="5"/>
        <v>4.567888685246511</v>
      </c>
      <c r="T11" s="28">
        <f t="shared" si="2"/>
        <v>4.4202114956757388</v>
      </c>
      <c r="U11" s="28">
        <f t="shared" si="2"/>
        <v>4.2725343061049674</v>
      </c>
      <c r="V11" s="28">
        <f t="shared" si="2"/>
        <v>4.1248571165341943</v>
      </c>
      <c r="W11" s="28">
        <f t="shared" si="2"/>
        <v>3.977179926963422</v>
      </c>
      <c r="X11" s="28">
        <f t="shared" si="2"/>
        <v>3.8295027373926498</v>
      </c>
      <c r="Y11" s="28">
        <f t="shared" si="2"/>
        <v>3.6818255478218775</v>
      </c>
      <c r="Z11" s="28">
        <f t="shared" si="2"/>
        <v>3.5341483582511053</v>
      </c>
      <c r="AA11" s="28">
        <f t="shared" si="2"/>
        <v>3.3864711686803326</v>
      </c>
      <c r="AB11" s="28">
        <f t="shared" si="2"/>
        <v>3.2387939791095599</v>
      </c>
      <c r="AC11" s="28">
        <f t="shared" si="2"/>
        <v>3.0911167895387885</v>
      </c>
      <c r="AD11" s="28">
        <f t="shared" si="2"/>
        <v>2.9434395999680163</v>
      </c>
      <c r="AE11" s="28">
        <f t="shared" si="2"/>
        <v>2.795762410397244</v>
      </c>
      <c r="AF11" s="28">
        <f t="shared" si="2"/>
        <v>2.6480852208264718</v>
      </c>
      <c r="AG11" s="28">
        <f t="shared" si="2"/>
        <v>2.5004080312556987</v>
      </c>
      <c r="AH11" s="28">
        <f t="shared" si="2"/>
        <v>2.3527308416849264</v>
      </c>
      <c r="AI11" s="28">
        <f t="shared" si="2"/>
        <v>2.205053652114155</v>
      </c>
      <c r="AJ11" s="28">
        <f t="shared" si="2"/>
        <v>2.0573764625433828</v>
      </c>
      <c r="AK11" s="28">
        <f t="shared" si="2"/>
        <v>1.9096992729726106</v>
      </c>
      <c r="AL11" s="28">
        <f t="shared" si="2"/>
        <v>1.7620220834018374</v>
      </c>
      <c r="AM11" s="28">
        <f t="shared" si="2"/>
        <v>1.6143448938310652</v>
      </c>
      <c r="AN11" s="28">
        <f t="shared" si="2"/>
        <v>1.4666677042602929</v>
      </c>
      <c r="AO11" s="28">
        <f t="shared" si="2"/>
        <v>1.3189905146895216</v>
      </c>
      <c r="AP11" s="28">
        <f t="shared" si="2"/>
        <v>1.1713133251187493</v>
      </c>
      <c r="AQ11" s="28">
        <f t="shared" si="2"/>
        <v>1.0236361355479762</v>
      </c>
      <c r="AR11" s="28">
        <f t="shared" si="2"/>
        <v>0.87595894597720392</v>
      </c>
      <c r="AS11" s="28">
        <f t="shared" si="2"/>
        <v>0.72828175640643167</v>
      </c>
      <c r="AT11" s="28">
        <f t="shared" si="2"/>
        <v>0.58060456683565942</v>
      </c>
      <c r="AU11" s="28">
        <f t="shared" si="2"/>
        <v>0.43292737726488806</v>
      </c>
      <c r="AV11" s="28">
        <f t="shared" si="2"/>
        <v>0.28525018769411492</v>
      </c>
      <c r="AW11" s="28">
        <f t="shared" si="2"/>
        <v>0.13757299812334267</v>
      </c>
      <c r="AX11" s="28">
        <f t="shared" si="2"/>
        <v>-1.0104191447429578E-2</v>
      </c>
      <c r="AY11" s="28">
        <f t="shared" si="2"/>
        <v>-0.15778138101820183</v>
      </c>
      <c r="AZ11" s="28">
        <f t="shared" si="2"/>
        <v>-0.30545857058897408</v>
      </c>
      <c r="BA11" s="28">
        <f t="shared" si="2"/>
        <v>-0.45313576015974721</v>
      </c>
      <c r="BB11" s="29">
        <f t="shared" si="2"/>
        <v>-1.0104191447429578E-2</v>
      </c>
      <c r="BC11" s="76">
        <f t="shared" ref="BC11:BC38" si="6">5/9*(BD11-32)</f>
        <v>40</v>
      </c>
      <c r="BD11" s="75">
        <f t="shared" si="3"/>
        <v>104</v>
      </c>
    </row>
    <row r="12" spans="1:56">
      <c r="A12" s="70"/>
      <c r="B12" s="73">
        <f t="shared" si="4"/>
        <v>38.888888888888893</v>
      </c>
      <c r="C12" s="70">
        <f t="shared" si="1"/>
        <v>102</v>
      </c>
      <c r="D12" s="27">
        <f t="shared" si="5"/>
        <v>6.6004045073086521</v>
      </c>
      <c r="E12" s="28">
        <f t="shared" si="2"/>
        <v>6.2526704325826259</v>
      </c>
      <c r="F12" s="28">
        <f t="shared" si="2"/>
        <v>6.1135768026922159</v>
      </c>
      <c r="G12" s="28">
        <f t="shared" si="2"/>
        <v>5.9744831728018051</v>
      </c>
      <c r="H12" s="28">
        <f t="shared" si="2"/>
        <v>5.8353895429113951</v>
      </c>
      <c r="I12" s="28">
        <f t="shared" si="2"/>
        <v>5.6962959130209843</v>
      </c>
      <c r="J12" s="28">
        <f t="shared" si="2"/>
        <v>5.5572022831305734</v>
      </c>
      <c r="K12" s="28">
        <f t="shared" si="2"/>
        <v>5.4181086532401634</v>
      </c>
      <c r="L12" s="28">
        <f t="shared" si="2"/>
        <v>5.2790150233497535</v>
      </c>
      <c r="M12" s="28">
        <f t="shared" si="2"/>
        <v>5.1399213934593426</v>
      </c>
      <c r="N12" s="28">
        <f t="shared" si="2"/>
        <v>5.0008277635689318</v>
      </c>
      <c r="O12" s="28">
        <f t="shared" si="2"/>
        <v>4.8617341336785218</v>
      </c>
      <c r="P12" s="28">
        <f t="shared" si="2"/>
        <v>4.7226405037881118</v>
      </c>
      <c r="Q12" s="28">
        <f t="shared" si="2"/>
        <v>4.583546873897701</v>
      </c>
      <c r="R12" s="28">
        <f t="shared" si="2"/>
        <v>4.4444532440072901</v>
      </c>
      <c r="S12" s="28">
        <f t="shared" si="2"/>
        <v>4.3053596141168793</v>
      </c>
      <c r="T12" s="28">
        <f t="shared" si="2"/>
        <v>4.1662659842264693</v>
      </c>
      <c r="U12" s="28">
        <f t="shared" si="2"/>
        <v>4.0271723543360594</v>
      </c>
      <c r="V12" s="28">
        <f t="shared" si="2"/>
        <v>3.8880787244456485</v>
      </c>
      <c r="W12" s="28">
        <f t="shared" si="2"/>
        <v>3.7489850945552381</v>
      </c>
      <c r="X12" s="28">
        <f t="shared" si="2"/>
        <v>3.6098914646648277</v>
      </c>
      <c r="Y12" s="28">
        <f t="shared" si="2"/>
        <v>3.4707978347744173</v>
      </c>
      <c r="Z12" s="28">
        <f t="shared" si="2"/>
        <v>3.3317042048840069</v>
      </c>
      <c r="AA12" s="28">
        <f t="shared" si="2"/>
        <v>3.192610574993596</v>
      </c>
      <c r="AB12" s="28">
        <f t="shared" si="2"/>
        <v>3.0535169451031856</v>
      </c>
      <c r="AC12" s="28">
        <f t="shared" si="2"/>
        <v>2.9144233152127761</v>
      </c>
      <c r="AD12" s="28">
        <f t="shared" si="2"/>
        <v>2.7753296853223652</v>
      </c>
      <c r="AE12" s="28">
        <f t="shared" si="2"/>
        <v>2.6362360554319544</v>
      </c>
      <c r="AF12" s="28">
        <f t="shared" si="2"/>
        <v>2.4971424255415444</v>
      </c>
      <c r="AG12" s="28">
        <f t="shared" si="2"/>
        <v>2.3580487956511336</v>
      </c>
      <c r="AH12" s="28">
        <f t="shared" si="2"/>
        <v>2.2189551657607227</v>
      </c>
      <c r="AI12" s="28">
        <f t="shared" si="2"/>
        <v>2.0798615358703127</v>
      </c>
      <c r="AJ12" s="28">
        <f t="shared" si="2"/>
        <v>1.9407679059799028</v>
      </c>
      <c r="AK12" s="28">
        <f t="shared" si="2"/>
        <v>1.8016742760894919</v>
      </c>
      <c r="AL12" s="28">
        <f t="shared" si="2"/>
        <v>1.6625806461990811</v>
      </c>
      <c r="AM12" s="28">
        <f t="shared" si="2"/>
        <v>1.5234870163086711</v>
      </c>
      <c r="AN12" s="28">
        <f t="shared" si="2"/>
        <v>1.3843933864182603</v>
      </c>
      <c r="AO12" s="28">
        <f t="shared" si="2"/>
        <v>1.2452997565278503</v>
      </c>
      <c r="AP12" s="28">
        <f t="shared" si="2"/>
        <v>1.1062061266374403</v>
      </c>
      <c r="AQ12" s="28">
        <f t="shared" si="2"/>
        <v>0.96711249674702948</v>
      </c>
      <c r="AR12" s="28">
        <f t="shared" si="2"/>
        <v>0.82801886685661863</v>
      </c>
      <c r="AS12" s="28">
        <f t="shared" si="2"/>
        <v>0.68892523696620867</v>
      </c>
      <c r="AT12" s="28">
        <f t="shared" si="2"/>
        <v>0.54983160707579781</v>
      </c>
      <c r="AU12" s="28">
        <f t="shared" si="2"/>
        <v>0.41073797718538785</v>
      </c>
      <c r="AV12" s="28">
        <f t="shared" si="2"/>
        <v>0.271644347294977</v>
      </c>
      <c r="AW12" s="28">
        <f t="shared" si="2"/>
        <v>0.13255071740456703</v>
      </c>
      <c r="AX12" s="28">
        <f t="shared" si="2"/>
        <v>-6.5429124858438215E-3</v>
      </c>
      <c r="AY12" s="28">
        <f t="shared" si="2"/>
        <v>-0.14563654237625467</v>
      </c>
      <c r="AZ12" s="28">
        <f t="shared" si="2"/>
        <v>-0.28473017226666464</v>
      </c>
      <c r="BA12" s="28">
        <f t="shared" si="2"/>
        <v>-0.42382380215707549</v>
      </c>
      <c r="BB12" s="29">
        <f t="shared" si="2"/>
        <v>-6.5429124858438215E-3</v>
      </c>
      <c r="BC12" s="76">
        <f t="shared" si="6"/>
        <v>38.888888888888893</v>
      </c>
      <c r="BD12" s="75">
        <f t="shared" si="3"/>
        <v>102</v>
      </c>
    </row>
    <row r="13" spans="1:56">
      <c r="A13" s="70"/>
      <c r="B13" s="73">
        <f t="shared" si="4"/>
        <v>37.777777777777779</v>
      </c>
      <c r="C13" s="70">
        <f t="shared" si="1"/>
        <v>100</v>
      </c>
      <c r="D13" s="27">
        <f t="shared" si="5"/>
        <v>6.2165820123657189</v>
      </c>
      <c r="E13" s="28">
        <f t="shared" si="2"/>
        <v>5.8892191257201585</v>
      </c>
      <c r="F13" s="28">
        <f t="shared" si="2"/>
        <v>5.7582739710619339</v>
      </c>
      <c r="G13" s="28">
        <f t="shared" si="2"/>
        <v>5.6273288164037094</v>
      </c>
      <c r="H13" s="28">
        <f t="shared" si="2"/>
        <v>5.4963836617454849</v>
      </c>
      <c r="I13" s="28">
        <f t="shared" si="2"/>
        <v>5.3654385070872603</v>
      </c>
      <c r="J13" s="28">
        <f t="shared" si="2"/>
        <v>5.2344933524290358</v>
      </c>
      <c r="K13" s="28">
        <f t="shared" si="2"/>
        <v>5.1035481977708113</v>
      </c>
      <c r="L13" s="28">
        <f t="shared" si="2"/>
        <v>4.9726030431125876</v>
      </c>
      <c r="M13" s="28">
        <f t="shared" si="2"/>
        <v>4.8416578884543631</v>
      </c>
      <c r="N13" s="28">
        <f t="shared" si="2"/>
        <v>4.7107127337961385</v>
      </c>
      <c r="O13" s="28">
        <f t="shared" si="2"/>
        <v>4.579767579137914</v>
      </c>
      <c r="P13" s="28">
        <f t="shared" si="2"/>
        <v>4.4488224244796895</v>
      </c>
      <c r="Q13" s="28">
        <f t="shared" si="2"/>
        <v>4.3178772698214649</v>
      </c>
      <c r="R13" s="28">
        <f t="shared" si="2"/>
        <v>4.1869321151632413</v>
      </c>
      <c r="S13" s="28">
        <f t="shared" si="2"/>
        <v>4.0559869605050167</v>
      </c>
      <c r="T13" s="28">
        <f t="shared" si="2"/>
        <v>3.9250418058467917</v>
      </c>
      <c r="U13" s="28">
        <f t="shared" si="2"/>
        <v>3.7940966511885676</v>
      </c>
      <c r="V13" s="28">
        <f t="shared" si="2"/>
        <v>3.6631514965303431</v>
      </c>
      <c r="W13" s="28">
        <f t="shared" si="2"/>
        <v>3.5322063418721186</v>
      </c>
      <c r="X13" s="28">
        <f t="shared" si="2"/>
        <v>3.4012611872138945</v>
      </c>
      <c r="Y13" s="28">
        <f t="shared" si="2"/>
        <v>3.2703160325556699</v>
      </c>
      <c r="Z13" s="28">
        <f t="shared" si="2"/>
        <v>3.1393708778974454</v>
      </c>
      <c r="AA13" s="28">
        <f t="shared" si="2"/>
        <v>3.0084257232392209</v>
      </c>
      <c r="AB13" s="28">
        <f t="shared" si="2"/>
        <v>2.8774805685809963</v>
      </c>
      <c r="AC13" s="28">
        <f t="shared" si="2"/>
        <v>2.7465354139227727</v>
      </c>
      <c r="AD13" s="28">
        <f t="shared" si="2"/>
        <v>2.6155902592645481</v>
      </c>
      <c r="AE13" s="28">
        <f t="shared" si="2"/>
        <v>2.4846451046063232</v>
      </c>
      <c r="AF13" s="28">
        <f t="shared" si="2"/>
        <v>2.3536999499480986</v>
      </c>
      <c r="AG13" s="28">
        <f t="shared" si="2"/>
        <v>2.2227547952898741</v>
      </c>
      <c r="AH13" s="28">
        <f t="shared" si="2"/>
        <v>2.0918096406316495</v>
      </c>
      <c r="AI13" s="28">
        <f t="shared" si="2"/>
        <v>1.9608644859734259</v>
      </c>
      <c r="AJ13" s="28">
        <f t="shared" si="2"/>
        <v>1.8299193313152013</v>
      </c>
      <c r="AK13" s="28">
        <f t="shared" si="2"/>
        <v>1.6989741766569768</v>
      </c>
      <c r="AL13" s="28">
        <f t="shared" si="2"/>
        <v>1.5680290219987523</v>
      </c>
      <c r="AM13" s="28">
        <f t="shared" si="2"/>
        <v>1.4370838673405277</v>
      </c>
      <c r="AN13" s="28">
        <f t="shared" si="2"/>
        <v>1.3061387126823032</v>
      </c>
      <c r="AO13" s="28">
        <f t="shared" si="2"/>
        <v>1.1751935580240795</v>
      </c>
      <c r="AP13" s="28">
        <f t="shared" si="2"/>
        <v>1.044248403365855</v>
      </c>
      <c r="AQ13" s="28">
        <f t="shared" si="2"/>
        <v>0.91330324870763047</v>
      </c>
      <c r="AR13" s="28">
        <f t="shared" si="2"/>
        <v>0.78235809404940593</v>
      </c>
      <c r="AS13" s="28">
        <f t="shared" si="2"/>
        <v>0.65141293939118139</v>
      </c>
      <c r="AT13" s="28">
        <f t="shared" si="2"/>
        <v>0.52046778473295685</v>
      </c>
      <c r="AU13" s="28">
        <f t="shared" si="2"/>
        <v>0.3895226300747332</v>
      </c>
      <c r="AV13" s="28">
        <f t="shared" si="2"/>
        <v>0.25857747541650866</v>
      </c>
      <c r="AW13" s="28">
        <f t="shared" si="2"/>
        <v>0.12763232075828412</v>
      </c>
      <c r="AX13" s="28">
        <f t="shared" si="2"/>
        <v>-3.312833899940415E-3</v>
      </c>
      <c r="AY13" s="28">
        <f t="shared" si="2"/>
        <v>-0.13425798855816495</v>
      </c>
      <c r="AZ13" s="28">
        <f t="shared" si="2"/>
        <v>-0.26520314321638949</v>
      </c>
      <c r="BA13" s="28">
        <f t="shared" si="2"/>
        <v>-0.39614829787461403</v>
      </c>
      <c r="BB13" s="29">
        <f t="shared" si="2"/>
        <v>-3.312833899940415E-3</v>
      </c>
      <c r="BC13" s="76">
        <f t="shared" si="6"/>
        <v>37.777777777777779</v>
      </c>
      <c r="BD13" s="75">
        <f t="shared" si="3"/>
        <v>100</v>
      </c>
    </row>
    <row r="14" spans="1:56">
      <c r="A14" s="70"/>
      <c r="B14" s="73">
        <f t="shared" si="4"/>
        <v>36.666666666666671</v>
      </c>
      <c r="C14" s="70">
        <f t="shared" si="1"/>
        <v>98</v>
      </c>
      <c r="D14" s="27">
        <f t="shared" si="5"/>
        <v>5.8522357631224029</v>
      </c>
      <c r="E14" s="28">
        <f t="shared" si="2"/>
        <v>5.5442026467993122</v>
      </c>
      <c r="F14" s="28">
        <f t="shared" si="2"/>
        <v>5.4209894002700754</v>
      </c>
      <c r="G14" s="28">
        <f t="shared" si="2"/>
        <v>5.2977761537408394</v>
      </c>
      <c r="H14" s="28">
        <f t="shared" si="2"/>
        <v>5.1745629072116035</v>
      </c>
      <c r="I14" s="28">
        <f t="shared" si="2"/>
        <v>5.0513496606823667</v>
      </c>
      <c r="J14" s="28">
        <f t="shared" si="2"/>
        <v>4.9281364141531308</v>
      </c>
      <c r="K14" s="28">
        <f t="shared" si="2"/>
        <v>4.8049231676238939</v>
      </c>
      <c r="L14" s="28">
        <f t="shared" si="2"/>
        <v>4.681709921094658</v>
      </c>
      <c r="M14" s="28">
        <f t="shared" si="2"/>
        <v>4.5584966745654221</v>
      </c>
      <c r="N14" s="28">
        <f t="shared" si="2"/>
        <v>4.4352834280361852</v>
      </c>
      <c r="O14" s="28">
        <f t="shared" si="2"/>
        <v>4.3120701815069493</v>
      </c>
      <c r="P14" s="28">
        <f t="shared" si="2"/>
        <v>4.1888569349777125</v>
      </c>
      <c r="Q14" s="28">
        <f t="shared" si="2"/>
        <v>4.0656436884484766</v>
      </c>
      <c r="R14" s="28">
        <f t="shared" si="2"/>
        <v>3.9424304419192402</v>
      </c>
      <c r="S14" s="28">
        <f t="shared" si="2"/>
        <v>3.8192171953900038</v>
      </c>
      <c r="T14" s="28">
        <f t="shared" si="2"/>
        <v>3.6960039488607674</v>
      </c>
      <c r="U14" s="28">
        <f t="shared" si="2"/>
        <v>3.5727907023315315</v>
      </c>
      <c r="V14" s="28">
        <f t="shared" si="2"/>
        <v>3.4495774558022947</v>
      </c>
      <c r="W14" s="28">
        <f t="shared" si="2"/>
        <v>3.3263642092730583</v>
      </c>
      <c r="X14" s="28">
        <f t="shared" si="2"/>
        <v>3.2031509627438224</v>
      </c>
      <c r="Y14" s="28">
        <f t="shared" si="2"/>
        <v>3.079937716214586</v>
      </c>
      <c r="Z14" s="28">
        <f t="shared" si="2"/>
        <v>2.9567244696853496</v>
      </c>
      <c r="AA14" s="28">
        <f t="shared" si="2"/>
        <v>2.8335112231561133</v>
      </c>
      <c r="AB14" s="28">
        <f t="shared" si="2"/>
        <v>2.7102979766268769</v>
      </c>
      <c r="AC14" s="28">
        <f t="shared" si="2"/>
        <v>2.5870847300976409</v>
      </c>
      <c r="AD14" s="28">
        <f t="shared" si="2"/>
        <v>2.4638714835684046</v>
      </c>
      <c r="AE14" s="28">
        <f t="shared" si="2"/>
        <v>2.3406582370391682</v>
      </c>
      <c r="AF14" s="28">
        <f t="shared" si="2"/>
        <v>2.2174449905099318</v>
      </c>
      <c r="AG14" s="28">
        <f t="shared" si="2"/>
        <v>2.0942317439806954</v>
      </c>
      <c r="AH14" s="28">
        <f t="shared" si="2"/>
        <v>1.9710184974514586</v>
      </c>
      <c r="AI14" s="28">
        <f t="shared" si="2"/>
        <v>1.8478052509222236</v>
      </c>
      <c r="AJ14" s="28">
        <f t="shared" si="2"/>
        <v>1.7245920043929868</v>
      </c>
      <c r="AK14" s="28">
        <f t="shared" si="2"/>
        <v>1.6013787578637508</v>
      </c>
      <c r="AL14" s="28">
        <f t="shared" si="2"/>
        <v>1.478165511334514</v>
      </c>
      <c r="AM14" s="28">
        <f t="shared" si="2"/>
        <v>1.3549522648052772</v>
      </c>
      <c r="AN14" s="28">
        <f t="shared" si="2"/>
        <v>1.2317390182760413</v>
      </c>
      <c r="AO14" s="28">
        <f t="shared" si="2"/>
        <v>1.1085257717468053</v>
      </c>
      <c r="AP14" s="28">
        <f t="shared" si="2"/>
        <v>0.9853125252175694</v>
      </c>
      <c r="AQ14" s="28">
        <f t="shared" si="2"/>
        <v>0.86209927868833258</v>
      </c>
      <c r="AR14" s="28">
        <f t="shared" si="2"/>
        <v>0.73888603215909576</v>
      </c>
      <c r="AS14" s="28">
        <f t="shared" si="2"/>
        <v>0.61567278562985983</v>
      </c>
      <c r="AT14" s="28">
        <f t="shared" si="2"/>
        <v>0.49245953910062301</v>
      </c>
      <c r="AU14" s="28">
        <f t="shared" si="2"/>
        <v>0.36924629257138797</v>
      </c>
      <c r="AV14" s="28">
        <f t="shared" si="2"/>
        <v>0.24603304604215115</v>
      </c>
      <c r="AW14" s="28">
        <f t="shared" si="2"/>
        <v>0.12281979951291522</v>
      </c>
      <c r="AX14" s="28">
        <f t="shared" si="2"/>
        <v>-3.9344701632160195E-4</v>
      </c>
      <c r="AY14" s="28">
        <f t="shared" si="2"/>
        <v>-0.12360669354555842</v>
      </c>
      <c r="AZ14" s="28">
        <f t="shared" si="2"/>
        <v>-0.24681994007479435</v>
      </c>
      <c r="BA14" s="28">
        <f t="shared" si="2"/>
        <v>-0.37003318660403117</v>
      </c>
      <c r="BB14" s="29">
        <f t="shared" si="2"/>
        <v>-3.9344701632160195E-4</v>
      </c>
      <c r="BC14" s="76">
        <f t="shared" si="6"/>
        <v>36.666666666666671</v>
      </c>
      <c r="BD14" s="75">
        <f t="shared" si="3"/>
        <v>98</v>
      </c>
    </row>
    <row r="15" spans="1:56">
      <c r="A15" s="70"/>
      <c r="B15" s="73">
        <f t="shared" si="4"/>
        <v>35.555555555555557</v>
      </c>
      <c r="C15" s="70">
        <f t="shared" si="1"/>
        <v>96</v>
      </c>
      <c r="D15" s="27">
        <f t="shared" si="5"/>
        <v>5.5065351363084112</v>
      </c>
      <c r="E15" s="28">
        <f t="shared" si="2"/>
        <v>5.2168351216998223</v>
      </c>
      <c r="F15" s="28">
        <f t="shared" si="2"/>
        <v>5.1009551158563866</v>
      </c>
      <c r="G15" s="28">
        <f t="shared" si="2"/>
        <v>4.9850751100129509</v>
      </c>
      <c r="H15" s="28">
        <f t="shared" si="2"/>
        <v>4.8691951041695152</v>
      </c>
      <c r="I15" s="28">
        <f t="shared" si="2"/>
        <v>4.7533150983260803</v>
      </c>
      <c r="J15" s="28">
        <f t="shared" si="2"/>
        <v>4.6374350924826437</v>
      </c>
      <c r="K15" s="28">
        <f t="shared" si="2"/>
        <v>4.5215550866392089</v>
      </c>
      <c r="L15" s="28">
        <f t="shared" si="2"/>
        <v>4.4056750807957732</v>
      </c>
      <c r="M15" s="28">
        <f t="shared" si="2"/>
        <v>4.2897950749523375</v>
      </c>
      <c r="N15" s="28">
        <f t="shared" si="2"/>
        <v>4.1739150691089018</v>
      </c>
      <c r="O15" s="28">
        <f t="shared" si="2"/>
        <v>4.058035063265466</v>
      </c>
      <c r="P15" s="28">
        <f t="shared" si="2"/>
        <v>3.9421550574220308</v>
      </c>
      <c r="Q15" s="28">
        <f t="shared" si="2"/>
        <v>3.826275051578595</v>
      </c>
      <c r="R15" s="28">
        <f t="shared" si="2"/>
        <v>3.7103950457351598</v>
      </c>
      <c r="S15" s="28">
        <f t="shared" si="2"/>
        <v>3.5945150398917241</v>
      </c>
      <c r="T15" s="28">
        <f t="shared" si="2"/>
        <v>3.4786350340482883</v>
      </c>
      <c r="U15" s="28">
        <f t="shared" si="2"/>
        <v>3.3627550282048531</v>
      </c>
      <c r="V15" s="28">
        <f t="shared" si="2"/>
        <v>3.2468750223614173</v>
      </c>
      <c r="W15" s="28">
        <f t="shared" si="2"/>
        <v>3.1309950165179816</v>
      </c>
      <c r="X15" s="28">
        <f t="shared" si="2"/>
        <v>3.0151150106745463</v>
      </c>
      <c r="Y15" s="28">
        <f t="shared" ref="E15:BB20" si="7">((610.7)*10^((7.5*$B15)/(237.3+$B15))/1000)-((610.7)*10^((7.5*$B15+$B$4)/(237.3+$B15+$B$4))/1000)*(Y$9/100)</f>
        <v>2.8992350048311106</v>
      </c>
      <c r="Z15" s="28">
        <f t="shared" si="7"/>
        <v>2.7833549989876749</v>
      </c>
      <c r="AA15" s="28">
        <f t="shared" si="7"/>
        <v>2.6674749931442392</v>
      </c>
      <c r="AB15" s="28">
        <f t="shared" si="7"/>
        <v>2.5515949873008035</v>
      </c>
      <c r="AC15" s="28">
        <f t="shared" si="7"/>
        <v>2.4357149814573686</v>
      </c>
      <c r="AD15" s="28">
        <f t="shared" si="7"/>
        <v>2.3198349756139329</v>
      </c>
      <c r="AE15" s="28">
        <f t="shared" si="7"/>
        <v>2.2039549697704972</v>
      </c>
      <c r="AF15" s="28">
        <f t="shared" si="7"/>
        <v>2.0880749639270615</v>
      </c>
      <c r="AG15" s="28">
        <f t="shared" si="7"/>
        <v>1.9721949580836258</v>
      </c>
      <c r="AH15" s="28">
        <f t="shared" si="7"/>
        <v>1.8563149522401901</v>
      </c>
      <c r="AI15" s="28">
        <f t="shared" si="7"/>
        <v>1.7404349463967552</v>
      </c>
      <c r="AJ15" s="28">
        <f t="shared" si="7"/>
        <v>1.6245549405533195</v>
      </c>
      <c r="AK15" s="28">
        <f t="shared" si="7"/>
        <v>1.5086749347098838</v>
      </c>
      <c r="AL15" s="28">
        <f t="shared" si="7"/>
        <v>1.3927949288664481</v>
      </c>
      <c r="AM15" s="28">
        <f t="shared" si="7"/>
        <v>1.2769149230230123</v>
      </c>
      <c r="AN15" s="28">
        <f t="shared" si="7"/>
        <v>1.1610349171795766</v>
      </c>
      <c r="AO15" s="28">
        <f t="shared" si="7"/>
        <v>1.0451549113361418</v>
      </c>
      <c r="AP15" s="28">
        <f t="shared" si="7"/>
        <v>0.92927490549270608</v>
      </c>
      <c r="AQ15" s="28">
        <f t="shared" si="7"/>
        <v>0.81339489964927036</v>
      </c>
      <c r="AR15" s="28">
        <f t="shared" si="7"/>
        <v>0.69751489380583465</v>
      </c>
      <c r="AS15" s="28">
        <f t="shared" si="7"/>
        <v>0.58163488796239893</v>
      </c>
      <c r="AT15" s="28">
        <f t="shared" si="7"/>
        <v>0.46575488211896321</v>
      </c>
      <c r="AU15" s="28">
        <f t="shared" si="7"/>
        <v>0.34987487627552838</v>
      </c>
      <c r="AV15" s="28">
        <f t="shared" si="7"/>
        <v>0.23399487043209266</v>
      </c>
      <c r="AW15" s="28">
        <f t="shared" si="7"/>
        <v>0.11811486458865694</v>
      </c>
      <c r="AX15" s="28">
        <f t="shared" si="7"/>
        <v>2.2348587452212243E-3</v>
      </c>
      <c r="AY15" s="28">
        <f t="shared" si="7"/>
        <v>-0.11364514709821449</v>
      </c>
      <c r="AZ15" s="28">
        <f t="shared" si="7"/>
        <v>-0.22952515294165021</v>
      </c>
      <c r="BA15" s="28">
        <f t="shared" si="7"/>
        <v>-0.34540515878508593</v>
      </c>
      <c r="BB15" s="29">
        <f t="shared" si="7"/>
        <v>2.2348587452212243E-3</v>
      </c>
      <c r="BC15" s="76">
        <f t="shared" si="6"/>
        <v>35.555555555555557</v>
      </c>
      <c r="BD15" s="75">
        <f t="shared" si="3"/>
        <v>96</v>
      </c>
    </row>
    <row r="16" spans="1:56">
      <c r="A16" s="70"/>
      <c r="B16" s="73">
        <f t="shared" si="4"/>
        <v>34.444444444444443</v>
      </c>
      <c r="C16" s="70">
        <f t="shared" si="1"/>
        <v>94</v>
      </c>
      <c r="D16" s="27">
        <f t="shared" si="5"/>
        <v>5.1786773253838314</v>
      </c>
      <c r="E16" s="28">
        <f t="shared" si="7"/>
        <v>4.9063569830219276</v>
      </c>
      <c r="F16" s="28">
        <f t="shared" si="7"/>
        <v>4.7974288460771666</v>
      </c>
      <c r="G16" s="28">
        <f t="shared" si="7"/>
        <v>4.6885007091324056</v>
      </c>
      <c r="H16" s="28">
        <f t="shared" si="7"/>
        <v>4.5795725721876437</v>
      </c>
      <c r="I16" s="28">
        <f t="shared" si="7"/>
        <v>4.4706444352428827</v>
      </c>
      <c r="J16" s="28">
        <f t="shared" si="7"/>
        <v>4.3617162982981217</v>
      </c>
      <c r="K16" s="28">
        <f t="shared" si="7"/>
        <v>4.2527881613533598</v>
      </c>
      <c r="L16" s="28">
        <f t="shared" si="7"/>
        <v>4.1438600244085988</v>
      </c>
      <c r="M16" s="28">
        <f t="shared" si="7"/>
        <v>4.0349318874638378</v>
      </c>
      <c r="N16" s="28">
        <f t="shared" si="7"/>
        <v>3.9260037505190759</v>
      </c>
      <c r="O16" s="28">
        <f t="shared" si="7"/>
        <v>3.8170756135743149</v>
      </c>
      <c r="P16" s="28">
        <f t="shared" si="7"/>
        <v>3.7081474766295539</v>
      </c>
      <c r="Q16" s="28">
        <f t="shared" si="7"/>
        <v>3.5992193396847925</v>
      </c>
      <c r="R16" s="28">
        <f t="shared" si="7"/>
        <v>3.490291202740031</v>
      </c>
      <c r="S16" s="28">
        <f t="shared" si="7"/>
        <v>3.38136306579527</v>
      </c>
      <c r="T16" s="28">
        <f t="shared" si="7"/>
        <v>3.2724349288505086</v>
      </c>
      <c r="U16" s="28">
        <f t="shared" si="7"/>
        <v>3.1635067919057476</v>
      </c>
      <c r="V16" s="28">
        <f t="shared" si="7"/>
        <v>3.0545786549609861</v>
      </c>
      <c r="W16" s="28">
        <f t="shared" si="7"/>
        <v>2.9456505180162247</v>
      </c>
      <c r="X16" s="28">
        <f t="shared" si="7"/>
        <v>2.8367223810714637</v>
      </c>
      <c r="Y16" s="28">
        <f t="shared" si="7"/>
        <v>2.7277942441267022</v>
      </c>
      <c r="Z16" s="28">
        <f t="shared" si="7"/>
        <v>2.6188661071819408</v>
      </c>
      <c r="AA16" s="28">
        <f t="shared" si="7"/>
        <v>2.5099379702371793</v>
      </c>
      <c r="AB16" s="28">
        <f t="shared" si="7"/>
        <v>2.4010098332924179</v>
      </c>
      <c r="AC16" s="28">
        <f t="shared" si="7"/>
        <v>2.2920816963476573</v>
      </c>
      <c r="AD16" s="28">
        <f t="shared" si="7"/>
        <v>2.1831535594028959</v>
      </c>
      <c r="AE16" s="28">
        <f t="shared" si="7"/>
        <v>2.0742254224581345</v>
      </c>
      <c r="AF16" s="28">
        <f t="shared" si="7"/>
        <v>1.965297285513373</v>
      </c>
      <c r="AG16" s="28">
        <f t="shared" si="7"/>
        <v>1.8563691485686116</v>
      </c>
      <c r="AH16" s="28">
        <f t="shared" si="7"/>
        <v>1.7474410116238506</v>
      </c>
      <c r="AI16" s="28">
        <f t="shared" si="7"/>
        <v>1.6385128746790896</v>
      </c>
      <c r="AJ16" s="28">
        <f t="shared" si="7"/>
        <v>1.5295847377343281</v>
      </c>
      <c r="AK16" s="28">
        <f t="shared" si="7"/>
        <v>1.4206566007895667</v>
      </c>
      <c r="AL16" s="28">
        <f t="shared" si="7"/>
        <v>1.3117284638448057</v>
      </c>
      <c r="AM16" s="28">
        <f t="shared" si="7"/>
        <v>1.2028003269000438</v>
      </c>
      <c r="AN16" s="28">
        <f t="shared" si="7"/>
        <v>1.0938721899552828</v>
      </c>
      <c r="AO16" s="28">
        <f t="shared" si="7"/>
        <v>0.98494405301052179</v>
      </c>
      <c r="AP16" s="28">
        <f t="shared" si="7"/>
        <v>0.87601591606576079</v>
      </c>
      <c r="AQ16" s="28">
        <f t="shared" si="7"/>
        <v>0.7670877791209989</v>
      </c>
      <c r="AR16" s="28">
        <f t="shared" si="7"/>
        <v>0.6581596421762379</v>
      </c>
      <c r="AS16" s="28">
        <f t="shared" si="7"/>
        <v>0.54923150523147601</v>
      </c>
      <c r="AT16" s="28">
        <f t="shared" si="7"/>
        <v>0.44030336828671501</v>
      </c>
      <c r="AU16" s="28">
        <f t="shared" si="7"/>
        <v>0.33137523134195401</v>
      </c>
      <c r="AV16" s="28">
        <f t="shared" si="7"/>
        <v>0.22244709439719301</v>
      </c>
      <c r="AW16" s="28">
        <f t="shared" si="7"/>
        <v>0.11351895745243112</v>
      </c>
      <c r="AX16" s="28">
        <f t="shared" si="7"/>
        <v>4.5908205076701236E-3</v>
      </c>
      <c r="AY16" s="28">
        <f t="shared" si="7"/>
        <v>-0.10433731643709088</v>
      </c>
      <c r="AZ16" s="28">
        <f t="shared" si="7"/>
        <v>-0.21326545338185277</v>
      </c>
      <c r="BA16" s="28">
        <f t="shared" si="7"/>
        <v>-0.32219359032661377</v>
      </c>
      <c r="BB16" s="29">
        <f t="shared" si="7"/>
        <v>4.5908205076701236E-3</v>
      </c>
      <c r="BC16" s="76">
        <f t="shared" si="6"/>
        <v>34.444444444444443</v>
      </c>
      <c r="BD16" s="75">
        <f t="shared" si="3"/>
        <v>94</v>
      </c>
    </row>
    <row r="17" spans="1:56">
      <c r="A17" s="70"/>
      <c r="B17" s="73">
        <f t="shared" si="4"/>
        <v>33.333333333333336</v>
      </c>
      <c r="C17" s="70">
        <f t="shared" si="1"/>
        <v>92</v>
      </c>
      <c r="D17" s="27">
        <f t="shared" si="5"/>
        <v>4.8678867187173296</v>
      </c>
      <c r="E17" s="28">
        <f t="shared" si="7"/>
        <v>4.6120343822802168</v>
      </c>
      <c r="F17" s="28">
        <f t="shared" si="7"/>
        <v>4.5096934477053718</v>
      </c>
      <c r="G17" s="28">
        <f t="shared" si="7"/>
        <v>4.4073525131305269</v>
      </c>
      <c r="H17" s="28">
        <f t="shared" si="7"/>
        <v>4.305011578555682</v>
      </c>
      <c r="I17" s="28">
        <f t="shared" si="7"/>
        <v>4.202670643980837</v>
      </c>
      <c r="J17" s="28">
        <f t="shared" si="7"/>
        <v>4.1003297094059912</v>
      </c>
      <c r="K17" s="28">
        <f t="shared" si="7"/>
        <v>3.9979887748311462</v>
      </c>
      <c r="L17" s="28">
        <f t="shared" si="7"/>
        <v>3.8956478402563013</v>
      </c>
      <c r="M17" s="28">
        <f t="shared" si="7"/>
        <v>3.7933069056814563</v>
      </c>
      <c r="N17" s="28">
        <f t="shared" si="7"/>
        <v>3.690965971106611</v>
      </c>
      <c r="O17" s="28">
        <f t="shared" si="7"/>
        <v>3.5886250365317665</v>
      </c>
      <c r="P17" s="28">
        <f t="shared" si="7"/>
        <v>3.4862841019569211</v>
      </c>
      <c r="Q17" s="28">
        <f t="shared" si="7"/>
        <v>3.3839431673820757</v>
      </c>
      <c r="R17" s="28">
        <f t="shared" si="7"/>
        <v>3.2816022328072307</v>
      </c>
      <c r="S17" s="28">
        <f t="shared" si="7"/>
        <v>3.1792612982323858</v>
      </c>
      <c r="T17" s="28">
        <f t="shared" si="7"/>
        <v>3.0769203636575404</v>
      </c>
      <c r="U17" s="28">
        <f t="shared" si="7"/>
        <v>2.9745794290826955</v>
      </c>
      <c r="V17" s="28">
        <f t="shared" si="7"/>
        <v>2.8722384945078505</v>
      </c>
      <c r="W17" s="28">
        <f t="shared" si="7"/>
        <v>2.7698975599330051</v>
      </c>
      <c r="X17" s="28">
        <f t="shared" si="7"/>
        <v>2.6675566253581606</v>
      </c>
      <c r="Y17" s="28">
        <f t="shared" si="7"/>
        <v>2.5652156907833152</v>
      </c>
      <c r="Z17" s="28">
        <f t="shared" si="7"/>
        <v>2.4628747562084699</v>
      </c>
      <c r="AA17" s="28">
        <f t="shared" si="7"/>
        <v>2.3605338216336249</v>
      </c>
      <c r="AB17" s="28">
        <f t="shared" si="7"/>
        <v>2.2581928870587795</v>
      </c>
      <c r="AC17" s="28">
        <f t="shared" si="7"/>
        <v>2.155851952483935</v>
      </c>
      <c r="AD17" s="28">
        <f t="shared" si="7"/>
        <v>2.0535110179090901</v>
      </c>
      <c r="AE17" s="28">
        <f t="shared" si="7"/>
        <v>1.9511700833342447</v>
      </c>
      <c r="AF17" s="28">
        <f t="shared" si="7"/>
        <v>1.8488291487593997</v>
      </c>
      <c r="AG17" s="28">
        <f t="shared" si="7"/>
        <v>1.7464882141845544</v>
      </c>
      <c r="AH17" s="28">
        <f t="shared" si="7"/>
        <v>1.6441472796097094</v>
      </c>
      <c r="AI17" s="28">
        <f t="shared" si="7"/>
        <v>1.5418063450348645</v>
      </c>
      <c r="AJ17" s="28">
        <f t="shared" si="7"/>
        <v>1.4394654104600195</v>
      </c>
      <c r="AK17" s="28">
        <f t="shared" si="7"/>
        <v>1.3371244758851741</v>
      </c>
      <c r="AL17" s="28">
        <f t="shared" si="7"/>
        <v>1.2347835413103292</v>
      </c>
      <c r="AM17" s="28">
        <f t="shared" si="7"/>
        <v>1.1324426067354838</v>
      </c>
      <c r="AN17" s="28">
        <f t="shared" si="7"/>
        <v>1.0301016721606384</v>
      </c>
      <c r="AO17" s="28">
        <f t="shared" si="7"/>
        <v>0.92776073758579436</v>
      </c>
      <c r="AP17" s="28">
        <f t="shared" si="7"/>
        <v>0.82541980301094853</v>
      </c>
      <c r="AQ17" s="28">
        <f t="shared" si="7"/>
        <v>0.72307886843610358</v>
      </c>
      <c r="AR17" s="28">
        <f t="shared" si="7"/>
        <v>0.62073793386125864</v>
      </c>
      <c r="AS17" s="28">
        <f t="shared" si="7"/>
        <v>0.5183969992864137</v>
      </c>
      <c r="AT17" s="28">
        <f t="shared" si="7"/>
        <v>0.41605606471156786</v>
      </c>
      <c r="AU17" s="28">
        <f t="shared" si="7"/>
        <v>0.31371513013672381</v>
      </c>
      <c r="AV17" s="28">
        <f t="shared" si="7"/>
        <v>0.21137419556187886</v>
      </c>
      <c r="AW17" s="28">
        <f t="shared" si="7"/>
        <v>0.10903326098703303</v>
      </c>
      <c r="AX17" s="28">
        <f t="shared" si="7"/>
        <v>6.6923264121880877E-3</v>
      </c>
      <c r="AY17" s="28">
        <f t="shared" si="7"/>
        <v>-9.5648608162656856E-2</v>
      </c>
      <c r="AZ17" s="28">
        <f t="shared" si="7"/>
        <v>-0.19798954273750269</v>
      </c>
      <c r="BA17" s="28">
        <f t="shared" si="7"/>
        <v>-0.30033047731234763</v>
      </c>
      <c r="BB17" s="29">
        <f t="shared" si="7"/>
        <v>6.6923264121880877E-3</v>
      </c>
      <c r="BC17" s="76">
        <f t="shared" si="6"/>
        <v>33.333333333333336</v>
      </c>
      <c r="BD17" s="75">
        <f t="shared" si="3"/>
        <v>92</v>
      </c>
    </row>
    <row r="18" spans="1:56">
      <c r="A18" s="70"/>
      <c r="B18" s="73">
        <f t="shared" si="4"/>
        <v>32.222222222222221</v>
      </c>
      <c r="C18" s="70">
        <f t="shared" si="1"/>
        <v>90</v>
      </c>
      <c r="D18" s="27">
        <f t="shared" si="5"/>
        <v>4.5734142814199412</v>
      </c>
      <c r="E18" s="28">
        <f t="shared" si="7"/>
        <v>4.3331586055514322</v>
      </c>
      <c r="F18" s="28">
        <f t="shared" si="7"/>
        <v>4.237056335204028</v>
      </c>
      <c r="G18" s="28">
        <f t="shared" si="7"/>
        <v>4.1409540648566239</v>
      </c>
      <c r="H18" s="28">
        <f t="shared" si="7"/>
        <v>4.0448517945092206</v>
      </c>
      <c r="I18" s="28">
        <f t="shared" si="7"/>
        <v>3.9487495241618169</v>
      </c>
      <c r="J18" s="28">
        <f t="shared" si="7"/>
        <v>3.8526472538144132</v>
      </c>
      <c r="K18" s="28">
        <f t="shared" si="7"/>
        <v>3.7565449834670095</v>
      </c>
      <c r="L18" s="28">
        <f t="shared" si="7"/>
        <v>3.6604427131196058</v>
      </c>
      <c r="M18" s="28">
        <f t="shared" si="7"/>
        <v>3.5643404427722021</v>
      </c>
      <c r="N18" s="28">
        <f t="shared" si="7"/>
        <v>3.4682381724247984</v>
      </c>
      <c r="O18" s="28">
        <f t="shared" si="7"/>
        <v>3.3721359020773947</v>
      </c>
      <c r="P18" s="28">
        <f t="shared" si="7"/>
        <v>3.276033631729991</v>
      </c>
      <c r="Q18" s="28">
        <f t="shared" si="7"/>
        <v>3.1799313613825868</v>
      </c>
      <c r="R18" s="28">
        <f t="shared" si="7"/>
        <v>3.0838290910351835</v>
      </c>
      <c r="S18" s="28">
        <f t="shared" si="7"/>
        <v>2.9877268206877798</v>
      </c>
      <c r="T18" s="28">
        <f t="shared" si="7"/>
        <v>2.8916245503403761</v>
      </c>
      <c r="U18" s="28">
        <f t="shared" si="7"/>
        <v>2.7955222799929724</v>
      </c>
      <c r="V18" s="28">
        <f t="shared" si="7"/>
        <v>2.6994200096455687</v>
      </c>
      <c r="W18" s="28">
        <f t="shared" si="7"/>
        <v>2.603317739298165</v>
      </c>
      <c r="X18" s="28">
        <f t="shared" si="7"/>
        <v>2.5072154689507613</v>
      </c>
      <c r="Y18" s="28">
        <f t="shared" si="7"/>
        <v>2.4111131986033576</v>
      </c>
      <c r="Z18" s="28">
        <f t="shared" si="7"/>
        <v>2.3150109282559539</v>
      </c>
      <c r="AA18" s="28">
        <f t="shared" si="7"/>
        <v>2.2189086579085502</v>
      </c>
      <c r="AB18" s="28">
        <f t="shared" si="7"/>
        <v>2.122806387561146</v>
      </c>
      <c r="AC18" s="28">
        <f t="shared" si="7"/>
        <v>2.0267041172137428</v>
      </c>
      <c r="AD18" s="28">
        <f t="shared" si="7"/>
        <v>1.9306018468663391</v>
      </c>
      <c r="AE18" s="28">
        <f t="shared" si="7"/>
        <v>1.8344995765189354</v>
      </c>
      <c r="AF18" s="28">
        <f t="shared" si="7"/>
        <v>1.7383973061715317</v>
      </c>
      <c r="AG18" s="28">
        <f t="shared" si="7"/>
        <v>1.6422950358241279</v>
      </c>
      <c r="AH18" s="28">
        <f t="shared" si="7"/>
        <v>1.5461927654767238</v>
      </c>
      <c r="AI18" s="28">
        <f t="shared" si="7"/>
        <v>1.4500904951293205</v>
      </c>
      <c r="AJ18" s="28">
        <f t="shared" si="7"/>
        <v>1.3539882247819168</v>
      </c>
      <c r="AK18" s="28">
        <f t="shared" si="7"/>
        <v>1.2578859544345131</v>
      </c>
      <c r="AL18" s="28">
        <f t="shared" si="7"/>
        <v>1.1617836840871094</v>
      </c>
      <c r="AM18" s="28">
        <f t="shared" si="7"/>
        <v>1.0656814137397057</v>
      </c>
      <c r="AN18" s="28">
        <f t="shared" si="7"/>
        <v>0.969579143392302</v>
      </c>
      <c r="AO18" s="28">
        <f t="shared" si="7"/>
        <v>0.87347687304489874</v>
      </c>
      <c r="AP18" s="28">
        <f t="shared" si="7"/>
        <v>0.77737460269749459</v>
      </c>
      <c r="AQ18" s="28">
        <f t="shared" si="7"/>
        <v>0.68127233235009133</v>
      </c>
      <c r="AR18" s="28">
        <f t="shared" si="7"/>
        <v>0.58517006200268717</v>
      </c>
      <c r="AS18" s="28">
        <f t="shared" si="7"/>
        <v>0.48906779165528302</v>
      </c>
      <c r="AT18" s="28">
        <f t="shared" si="7"/>
        <v>0.39296552130787976</v>
      </c>
      <c r="AU18" s="28">
        <f t="shared" si="7"/>
        <v>0.2968632509604765</v>
      </c>
      <c r="AV18" s="28">
        <f t="shared" si="7"/>
        <v>0.20076098061307235</v>
      </c>
      <c r="AW18" s="28">
        <f t="shared" si="7"/>
        <v>0.10465871026566909</v>
      </c>
      <c r="AX18" s="28">
        <f t="shared" si="7"/>
        <v>8.5564399182649353E-3</v>
      </c>
      <c r="AY18" s="28">
        <f t="shared" si="7"/>
        <v>-8.7545830429139215E-2</v>
      </c>
      <c r="AZ18" s="28">
        <f t="shared" si="7"/>
        <v>-0.18364810077654248</v>
      </c>
      <c r="BA18" s="28">
        <f t="shared" si="7"/>
        <v>-0.27975037112394663</v>
      </c>
      <c r="BB18" s="29">
        <f t="shared" si="7"/>
        <v>8.5564399182649353E-3</v>
      </c>
      <c r="BC18" s="76">
        <f t="shared" si="6"/>
        <v>32.222222222222221</v>
      </c>
      <c r="BD18" s="75">
        <f t="shared" si="3"/>
        <v>90</v>
      </c>
    </row>
    <row r="19" spans="1:56">
      <c r="A19" s="70"/>
      <c r="B19" s="73">
        <f t="shared" si="4"/>
        <v>31.111111111111114</v>
      </c>
      <c r="C19" s="70">
        <f t="shared" si="1"/>
        <v>88</v>
      </c>
      <c r="D19" s="27">
        <f t="shared" si="5"/>
        <v>4.2945369410958776</v>
      </c>
      <c r="E19" s="28">
        <f t="shared" si="7"/>
        <v>4.069045492823153</v>
      </c>
      <c r="F19" s="28">
        <f t="shared" si="7"/>
        <v>3.9788489135140628</v>
      </c>
      <c r="G19" s="28">
        <f t="shared" si="7"/>
        <v>3.888652334204973</v>
      </c>
      <c r="H19" s="28">
        <f t="shared" si="7"/>
        <v>3.7984557548958828</v>
      </c>
      <c r="I19" s="28">
        <f t="shared" si="7"/>
        <v>3.7082591755867931</v>
      </c>
      <c r="J19" s="28">
        <f t="shared" si="7"/>
        <v>3.6180625962777029</v>
      </c>
      <c r="K19" s="28">
        <f t="shared" si="7"/>
        <v>3.5278660169686127</v>
      </c>
      <c r="L19" s="28">
        <f t="shared" si="7"/>
        <v>3.4376694376595229</v>
      </c>
      <c r="M19" s="28">
        <f t="shared" si="7"/>
        <v>3.3474728583504327</v>
      </c>
      <c r="N19" s="28">
        <f t="shared" si="7"/>
        <v>3.257276279041343</v>
      </c>
      <c r="O19" s="28">
        <f t="shared" si="7"/>
        <v>3.1670796997322528</v>
      </c>
      <c r="P19" s="28">
        <f t="shared" si="7"/>
        <v>3.0768831204231626</v>
      </c>
      <c r="Q19" s="28">
        <f t="shared" si="7"/>
        <v>2.9866865411140724</v>
      </c>
      <c r="R19" s="28">
        <f t="shared" si="7"/>
        <v>2.8964899618049831</v>
      </c>
      <c r="S19" s="28">
        <f t="shared" si="7"/>
        <v>2.8062933824958929</v>
      </c>
      <c r="T19" s="28">
        <f t="shared" si="7"/>
        <v>2.7160968031868027</v>
      </c>
      <c r="U19" s="28">
        <f t="shared" si="7"/>
        <v>2.6259002238777125</v>
      </c>
      <c r="V19" s="28">
        <f t="shared" si="7"/>
        <v>2.5357036445686227</v>
      </c>
      <c r="W19" s="28">
        <f t="shared" si="7"/>
        <v>2.4455070652595325</v>
      </c>
      <c r="X19" s="28">
        <f t="shared" si="7"/>
        <v>2.3553104859504428</v>
      </c>
      <c r="Y19" s="28">
        <f t="shared" si="7"/>
        <v>2.2651139066413526</v>
      </c>
      <c r="Z19" s="28">
        <f t="shared" si="7"/>
        <v>2.1749173273322624</v>
      </c>
      <c r="AA19" s="28">
        <f t="shared" si="7"/>
        <v>2.0847207480231722</v>
      </c>
      <c r="AB19" s="28">
        <f t="shared" si="7"/>
        <v>1.9945241687140824</v>
      </c>
      <c r="AC19" s="28">
        <f t="shared" si="7"/>
        <v>1.9043275894049927</v>
      </c>
      <c r="AD19" s="28">
        <f t="shared" si="7"/>
        <v>1.8141310100959025</v>
      </c>
      <c r="AE19" s="28">
        <f t="shared" si="7"/>
        <v>1.7239344307868123</v>
      </c>
      <c r="AF19" s="28">
        <f t="shared" si="7"/>
        <v>1.6337378514777225</v>
      </c>
      <c r="AG19" s="28">
        <f t="shared" si="7"/>
        <v>1.5435412721686324</v>
      </c>
      <c r="AH19" s="28">
        <f t="shared" si="7"/>
        <v>1.4533446928595422</v>
      </c>
      <c r="AI19" s="28">
        <f t="shared" si="7"/>
        <v>1.3631481135504524</v>
      </c>
      <c r="AJ19" s="28">
        <f t="shared" si="7"/>
        <v>1.2729515342413626</v>
      </c>
      <c r="AK19" s="28">
        <f t="shared" si="7"/>
        <v>1.1827549549322725</v>
      </c>
      <c r="AL19" s="28">
        <f t="shared" si="7"/>
        <v>1.0925583756231823</v>
      </c>
      <c r="AM19" s="28">
        <f t="shared" si="7"/>
        <v>1.0023617963140921</v>
      </c>
      <c r="AN19" s="28">
        <f t="shared" si="7"/>
        <v>0.9121652170050023</v>
      </c>
      <c r="AO19" s="28">
        <f t="shared" si="7"/>
        <v>0.82196863769591255</v>
      </c>
      <c r="AP19" s="28">
        <f t="shared" si="7"/>
        <v>0.73177205838682235</v>
      </c>
      <c r="AQ19" s="28">
        <f t="shared" si="7"/>
        <v>0.64157547907773216</v>
      </c>
      <c r="AR19" s="28">
        <f t="shared" si="7"/>
        <v>0.55137889976864241</v>
      </c>
      <c r="AS19" s="28">
        <f t="shared" si="7"/>
        <v>0.46118232045955221</v>
      </c>
      <c r="AT19" s="28">
        <f t="shared" si="7"/>
        <v>0.37098574115046201</v>
      </c>
      <c r="AU19" s="28">
        <f t="shared" si="7"/>
        <v>0.2807891618413727</v>
      </c>
      <c r="AV19" s="28">
        <f t="shared" si="7"/>
        <v>0.19059258253228251</v>
      </c>
      <c r="AW19" s="28">
        <f t="shared" si="7"/>
        <v>0.10039600322319231</v>
      </c>
      <c r="AX19" s="28">
        <f t="shared" si="7"/>
        <v>1.0199423914102113E-2</v>
      </c>
      <c r="AY19" s="28">
        <f t="shared" si="7"/>
        <v>-7.9997155394988084E-2</v>
      </c>
      <c r="AZ19" s="28">
        <f t="shared" si="7"/>
        <v>-0.17019373470407828</v>
      </c>
      <c r="BA19" s="28">
        <f t="shared" si="7"/>
        <v>-0.26039031401316848</v>
      </c>
      <c r="BB19" s="29">
        <f t="shared" si="7"/>
        <v>1.0199423914102113E-2</v>
      </c>
      <c r="BC19" s="76">
        <f t="shared" si="6"/>
        <v>31.111111111111114</v>
      </c>
      <c r="BD19" s="75">
        <f t="shared" si="3"/>
        <v>88</v>
      </c>
    </row>
    <row r="20" spans="1:56">
      <c r="A20" s="70"/>
      <c r="B20" s="73">
        <f t="shared" si="4"/>
        <v>30</v>
      </c>
      <c r="C20" s="70">
        <f t="shared" si="1"/>
        <v>86</v>
      </c>
      <c r="D20" s="27">
        <f t="shared" si="5"/>
        <v>4.0305569777677288</v>
      </c>
      <c r="E20" s="28">
        <f t="shared" si="7"/>
        <v>3.8190348612864282</v>
      </c>
      <c r="F20" s="28">
        <f t="shared" si="7"/>
        <v>3.7344260146939079</v>
      </c>
      <c r="G20" s="28">
        <f t="shared" si="7"/>
        <v>3.6498171681013876</v>
      </c>
      <c r="H20" s="28">
        <f t="shared" si="7"/>
        <v>3.5652083215088677</v>
      </c>
      <c r="I20" s="28">
        <f t="shared" si="7"/>
        <v>3.4805994749163474</v>
      </c>
      <c r="J20" s="28">
        <f t="shared" si="7"/>
        <v>3.395990628323827</v>
      </c>
      <c r="K20" s="28">
        <f t="shared" si="7"/>
        <v>3.3113817817313067</v>
      </c>
      <c r="L20" s="28">
        <f t="shared" si="7"/>
        <v>3.2267729351387864</v>
      </c>
      <c r="M20" s="28">
        <f t="shared" si="7"/>
        <v>3.1421640885462665</v>
      </c>
      <c r="N20" s="28">
        <f t="shared" si="7"/>
        <v>3.0575552419537457</v>
      </c>
      <c r="O20" s="28">
        <f t="shared" si="7"/>
        <v>2.9729463953612258</v>
      </c>
      <c r="P20" s="28">
        <f t="shared" si="7"/>
        <v>2.8883375487687055</v>
      </c>
      <c r="Q20" s="28">
        <f t="shared" si="7"/>
        <v>2.8037287021761852</v>
      </c>
      <c r="R20" s="28">
        <f t="shared" si="7"/>
        <v>2.7191198555836653</v>
      </c>
      <c r="S20" s="28">
        <f t="shared" si="7"/>
        <v>2.634511008991145</v>
      </c>
      <c r="T20" s="28">
        <f t="shared" si="7"/>
        <v>2.5499021623986247</v>
      </c>
      <c r="U20" s="28">
        <f t="shared" si="7"/>
        <v>2.4652933158061048</v>
      </c>
      <c r="V20" s="28">
        <f t="shared" si="7"/>
        <v>2.380684469213584</v>
      </c>
      <c r="W20" s="28">
        <f t="shared" si="7"/>
        <v>2.2960756226210641</v>
      </c>
      <c r="X20" s="28">
        <f t="shared" si="7"/>
        <v>2.2114667760285438</v>
      </c>
      <c r="Y20" s="28">
        <f t="shared" si="7"/>
        <v>2.1268579294360235</v>
      </c>
      <c r="Z20" s="28">
        <f t="shared" si="7"/>
        <v>2.0422490828435031</v>
      </c>
      <c r="AA20" s="28">
        <f t="shared" si="7"/>
        <v>1.9576402362509828</v>
      </c>
      <c r="AB20" s="28">
        <f t="shared" si="7"/>
        <v>1.8730313896584625</v>
      </c>
      <c r="AC20" s="28">
        <f t="shared" si="7"/>
        <v>1.7884225430659426</v>
      </c>
      <c r="AD20" s="28">
        <f t="shared" ref="E20:BB25" si="8">((610.7)*10^((7.5*$B20)/(237.3+$B20))/1000)-((610.7)*10^((7.5*$B20+$B$4)/(237.3+$B20+$B$4))/1000)*(AD$9/100)</f>
        <v>1.7038136964734223</v>
      </c>
      <c r="AE20" s="28">
        <f t="shared" si="8"/>
        <v>1.619204849880902</v>
      </c>
      <c r="AF20" s="28">
        <f t="shared" si="8"/>
        <v>1.5345960032883816</v>
      </c>
      <c r="AG20" s="28">
        <f t="shared" si="8"/>
        <v>1.4499871566958613</v>
      </c>
      <c r="AH20" s="28">
        <f t="shared" si="8"/>
        <v>1.365378310103341</v>
      </c>
      <c r="AI20" s="28">
        <f t="shared" si="8"/>
        <v>1.2807694635108211</v>
      </c>
      <c r="AJ20" s="28">
        <f t="shared" si="8"/>
        <v>1.1961606169183008</v>
      </c>
      <c r="AK20" s="28">
        <f t="shared" si="8"/>
        <v>1.1115517703257805</v>
      </c>
      <c r="AL20" s="28">
        <f t="shared" si="8"/>
        <v>1.0269429237332606</v>
      </c>
      <c r="AM20" s="28">
        <f t="shared" si="8"/>
        <v>0.94233407714074024</v>
      </c>
      <c r="AN20" s="28">
        <f t="shared" si="8"/>
        <v>0.85772523054821992</v>
      </c>
      <c r="AO20" s="28">
        <f t="shared" si="8"/>
        <v>0.77311638395570004</v>
      </c>
      <c r="AP20" s="28">
        <f t="shared" si="8"/>
        <v>0.68850753736317971</v>
      </c>
      <c r="AQ20" s="28">
        <f t="shared" si="8"/>
        <v>0.60389869077065939</v>
      </c>
      <c r="AR20" s="28">
        <f t="shared" si="8"/>
        <v>0.51928984417813906</v>
      </c>
      <c r="AS20" s="28">
        <f t="shared" si="8"/>
        <v>0.43468099758561873</v>
      </c>
      <c r="AT20" s="28">
        <f t="shared" si="8"/>
        <v>0.35007215099309841</v>
      </c>
      <c r="AU20" s="28">
        <f t="shared" si="8"/>
        <v>0.26546330440057853</v>
      </c>
      <c r="AV20" s="28">
        <f t="shared" si="8"/>
        <v>0.1808544578080582</v>
      </c>
      <c r="AW20" s="28">
        <f t="shared" si="8"/>
        <v>9.624561121553743E-2</v>
      </c>
      <c r="AX20" s="28">
        <f t="shared" si="8"/>
        <v>1.1636764623017548E-2</v>
      </c>
      <c r="AY20" s="28">
        <f t="shared" si="8"/>
        <v>-7.2972081969502334E-2</v>
      </c>
      <c r="AZ20" s="28">
        <f t="shared" si="8"/>
        <v>-0.1575809285620231</v>
      </c>
      <c r="BA20" s="28">
        <f t="shared" si="8"/>
        <v>-0.24218977515454299</v>
      </c>
      <c r="BB20" s="29">
        <f t="shared" si="8"/>
        <v>1.1636764623017548E-2</v>
      </c>
      <c r="BC20" s="76">
        <f t="shared" si="6"/>
        <v>30</v>
      </c>
      <c r="BD20" s="75">
        <f t="shared" si="3"/>
        <v>86</v>
      </c>
    </row>
    <row r="21" spans="1:56">
      <c r="A21" s="70"/>
      <c r="B21" s="73">
        <f t="shared" si="4"/>
        <v>28.888888888888889</v>
      </c>
      <c r="C21" s="70">
        <f t="shared" si="1"/>
        <v>84</v>
      </c>
      <c r="D21" s="27">
        <f t="shared" si="5"/>
        <v>3.7808014182294554</v>
      </c>
      <c r="E21" s="28">
        <f t="shared" si="8"/>
        <v>3.5824899328116886</v>
      </c>
      <c r="F21" s="28">
        <f t="shared" si="8"/>
        <v>3.5031653386445822</v>
      </c>
      <c r="G21" s="28">
        <f t="shared" si="8"/>
        <v>3.4238407444774754</v>
      </c>
      <c r="H21" s="28">
        <f t="shared" si="8"/>
        <v>3.3445161503103691</v>
      </c>
      <c r="I21" s="28">
        <f t="shared" si="8"/>
        <v>3.2651915561432627</v>
      </c>
      <c r="J21" s="28">
        <f t="shared" si="8"/>
        <v>3.1858669619761559</v>
      </c>
      <c r="K21" s="28">
        <f t="shared" si="8"/>
        <v>3.1065423678090491</v>
      </c>
      <c r="L21" s="28">
        <f t="shared" si="8"/>
        <v>3.0272177736419428</v>
      </c>
      <c r="M21" s="28">
        <f t="shared" si="8"/>
        <v>2.947893179474836</v>
      </c>
      <c r="N21" s="28">
        <f t="shared" si="8"/>
        <v>2.8685685853077292</v>
      </c>
      <c r="O21" s="28">
        <f t="shared" si="8"/>
        <v>2.7892439911406228</v>
      </c>
      <c r="P21" s="28">
        <f t="shared" si="8"/>
        <v>2.7099193969735165</v>
      </c>
      <c r="Q21" s="28">
        <f t="shared" si="8"/>
        <v>2.6305948028064097</v>
      </c>
      <c r="R21" s="28">
        <f t="shared" si="8"/>
        <v>2.5512702086393033</v>
      </c>
      <c r="S21" s="28">
        <f t="shared" si="8"/>
        <v>2.4719456144721965</v>
      </c>
      <c r="T21" s="28">
        <f t="shared" si="8"/>
        <v>2.3926210203050902</v>
      </c>
      <c r="U21" s="28">
        <f t="shared" si="8"/>
        <v>2.3132964261379834</v>
      </c>
      <c r="V21" s="28">
        <f t="shared" si="8"/>
        <v>2.2339718319708766</v>
      </c>
      <c r="W21" s="28">
        <f t="shared" si="8"/>
        <v>2.1546472378037702</v>
      </c>
      <c r="X21" s="28">
        <f t="shared" si="8"/>
        <v>2.0753226436366639</v>
      </c>
      <c r="Y21" s="28">
        <f t="shared" si="8"/>
        <v>1.9959980494695571</v>
      </c>
      <c r="Z21" s="28">
        <f t="shared" si="8"/>
        <v>1.9166734553024503</v>
      </c>
      <c r="AA21" s="28">
        <f t="shared" si="8"/>
        <v>1.8373488611353439</v>
      </c>
      <c r="AB21" s="28">
        <f t="shared" si="8"/>
        <v>1.7580242669682371</v>
      </c>
      <c r="AC21" s="28">
        <f t="shared" si="8"/>
        <v>1.6786996728011307</v>
      </c>
      <c r="AD21" s="28">
        <f t="shared" si="8"/>
        <v>1.5993750786340244</v>
      </c>
      <c r="AE21" s="28">
        <f t="shared" si="8"/>
        <v>1.5200504844669176</v>
      </c>
      <c r="AF21" s="28">
        <f t="shared" si="8"/>
        <v>1.4407258902998108</v>
      </c>
      <c r="AG21" s="28">
        <f t="shared" si="8"/>
        <v>1.3614012961327044</v>
      </c>
      <c r="AH21" s="28">
        <f t="shared" si="8"/>
        <v>1.2820767019655976</v>
      </c>
      <c r="AI21" s="28">
        <f t="shared" si="8"/>
        <v>1.2027521077984913</v>
      </c>
      <c r="AJ21" s="28">
        <f t="shared" si="8"/>
        <v>1.1234275136313849</v>
      </c>
      <c r="AK21" s="28">
        <f t="shared" si="8"/>
        <v>1.0441029194642781</v>
      </c>
      <c r="AL21" s="28">
        <f t="shared" si="8"/>
        <v>0.96477832529717134</v>
      </c>
      <c r="AM21" s="28">
        <f t="shared" si="8"/>
        <v>0.88545373113006454</v>
      </c>
      <c r="AN21" s="28">
        <f t="shared" si="8"/>
        <v>0.80612913696295818</v>
      </c>
      <c r="AO21" s="28">
        <f t="shared" si="8"/>
        <v>0.72680454279585183</v>
      </c>
      <c r="AP21" s="28">
        <f t="shared" si="8"/>
        <v>0.64747994862874503</v>
      </c>
      <c r="AQ21" s="28">
        <f t="shared" si="8"/>
        <v>0.56815535446163867</v>
      </c>
      <c r="AR21" s="28">
        <f t="shared" si="8"/>
        <v>0.48883076029453187</v>
      </c>
      <c r="AS21" s="28">
        <f t="shared" si="8"/>
        <v>0.40950616612742508</v>
      </c>
      <c r="AT21" s="28">
        <f t="shared" si="8"/>
        <v>0.33018157196031872</v>
      </c>
      <c r="AU21" s="28">
        <f t="shared" si="8"/>
        <v>0.25085697779321237</v>
      </c>
      <c r="AV21" s="28">
        <f t="shared" si="8"/>
        <v>0.17153238362610557</v>
      </c>
      <c r="AW21" s="28">
        <f t="shared" si="8"/>
        <v>9.2207789458999212E-2</v>
      </c>
      <c r="AX21" s="28">
        <f t="shared" si="8"/>
        <v>1.2883195291892413E-2</v>
      </c>
      <c r="AY21" s="28">
        <f t="shared" si="8"/>
        <v>-6.6441398875213942E-2</v>
      </c>
      <c r="AZ21" s="28">
        <f t="shared" si="8"/>
        <v>-0.14576599304232118</v>
      </c>
      <c r="BA21" s="28">
        <f t="shared" si="8"/>
        <v>-0.22509058720942754</v>
      </c>
      <c r="BB21" s="29">
        <f t="shared" si="8"/>
        <v>1.2883195291892413E-2</v>
      </c>
      <c r="BC21" s="76">
        <f t="shared" si="6"/>
        <v>28.888888888888889</v>
      </c>
      <c r="BD21" s="75">
        <f t="shared" si="3"/>
        <v>84</v>
      </c>
    </row>
    <row r="22" spans="1:56">
      <c r="A22" s="70"/>
      <c r="B22" s="73">
        <f t="shared" si="4"/>
        <v>27.777777777777779</v>
      </c>
      <c r="C22" s="70">
        <f t="shared" si="1"/>
        <v>82</v>
      </c>
      <c r="D22" s="27">
        <f t="shared" si="5"/>
        <v>3.5446214350760372</v>
      </c>
      <c r="E22" s="28">
        <f t="shared" si="8"/>
        <v>3.3587967658429818</v>
      </c>
      <c r="F22" s="28">
        <f t="shared" si="8"/>
        <v>3.28446689814976</v>
      </c>
      <c r="G22" s="28">
        <f t="shared" si="8"/>
        <v>3.2101370304565382</v>
      </c>
      <c r="H22" s="28">
        <f t="shared" si="8"/>
        <v>3.1358071627633159</v>
      </c>
      <c r="I22" s="28">
        <f t="shared" si="8"/>
        <v>3.0614772950700937</v>
      </c>
      <c r="J22" s="28">
        <f t="shared" si="8"/>
        <v>2.9871474273768719</v>
      </c>
      <c r="K22" s="28">
        <f t="shared" si="8"/>
        <v>2.9128175596836501</v>
      </c>
      <c r="L22" s="28">
        <f t="shared" si="8"/>
        <v>2.8384876919904278</v>
      </c>
      <c r="M22" s="28">
        <f t="shared" si="8"/>
        <v>2.7641578242972056</v>
      </c>
      <c r="N22" s="28">
        <f t="shared" si="8"/>
        <v>2.6898279566039838</v>
      </c>
      <c r="O22" s="28">
        <f t="shared" si="8"/>
        <v>2.615498088910762</v>
      </c>
      <c r="P22" s="28">
        <f t="shared" si="8"/>
        <v>2.5411682212175397</v>
      </c>
      <c r="Q22" s="28">
        <f t="shared" si="8"/>
        <v>2.4668383535243175</v>
      </c>
      <c r="R22" s="28">
        <f t="shared" si="8"/>
        <v>2.3925084858310957</v>
      </c>
      <c r="S22" s="28">
        <f t="shared" si="8"/>
        <v>2.3181786181378738</v>
      </c>
      <c r="T22" s="28">
        <f t="shared" si="8"/>
        <v>2.2438487504446516</v>
      </c>
      <c r="U22" s="28">
        <f t="shared" si="8"/>
        <v>2.1695188827514293</v>
      </c>
      <c r="V22" s="28">
        <f t="shared" si="8"/>
        <v>2.0951890150582075</v>
      </c>
      <c r="W22" s="28">
        <f t="shared" si="8"/>
        <v>2.0208591473649857</v>
      </c>
      <c r="X22" s="28">
        <f t="shared" si="8"/>
        <v>1.9465292796717635</v>
      </c>
      <c r="Y22" s="28">
        <f t="shared" si="8"/>
        <v>1.8721994119785415</v>
      </c>
      <c r="Z22" s="28">
        <f t="shared" si="8"/>
        <v>1.7978695442853194</v>
      </c>
      <c r="AA22" s="28">
        <f t="shared" si="8"/>
        <v>1.7235396765920972</v>
      </c>
      <c r="AB22" s="28">
        <f t="shared" si="8"/>
        <v>1.6492098088988754</v>
      </c>
      <c r="AC22" s="28">
        <f t="shared" si="8"/>
        <v>1.5748799412056536</v>
      </c>
      <c r="AD22" s="28">
        <f t="shared" si="8"/>
        <v>1.5005500735124313</v>
      </c>
      <c r="AE22" s="28">
        <f t="shared" si="8"/>
        <v>1.4262202058192095</v>
      </c>
      <c r="AF22" s="28">
        <f t="shared" si="8"/>
        <v>1.3518903381259872</v>
      </c>
      <c r="AG22" s="28">
        <f t="shared" si="8"/>
        <v>1.277560470432765</v>
      </c>
      <c r="AH22" s="28">
        <f t="shared" si="8"/>
        <v>1.2032306027395432</v>
      </c>
      <c r="AI22" s="28">
        <f t="shared" si="8"/>
        <v>1.1289007350463214</v>
      </c>
      <c r="AJ22" s="28">
        <f t="shared" si="8"/>
        <v>1.0545708673530991</v>
      </c>
      <c r="AK22" s="28">
        <f t="shared" si="8"/>
        <v>0.98024099965987732</v>
      </c>
      <c r="AL22" s="28">
        <f t="shared" si="8"/>
        <v>0.90591113196665507</v>
      </c>
      <c r="AM22" s="28">
        <f t="shared" si="8"/>
        <v>0.83158126427343282</v>
      </c>
      <c r="AN22" s="28">
        <f t="shared" si="8"/>
        <v>0.75725139658021101</v>
      </c>
      <c r="AO22" s="28">
        <f t="shared" si="8"/>
        <v>0.6829215288869892</v>
      </c>
      <c r="AP22" s="28">
        <f t="shared" si="8"/>
        <v>0.60859166119376695</v>
      </c>
      <c r="AQ22" s="28">
        <f t="shared" si="8"/>
        <v>0.53426179350054515</v>
      </c>
      <c r="AR22" s="28">
        <f t="shared" si="8"/>
        <v>0.45993192580732289</v>
      </c>
      <c r="AS22" s="28">
        <f t="shared" si="8"/>
        <v>0.38560205811410064</v>
      </c>
      <c r="AT22" s="28">
        <f t="shared" si="8"/>
        <v>0.31127219042087884</v>
      </c>
      <c r="AU22" s="28">
        <f t="shared" si="8"/>
        <v>0.23694232272765703</v>
      </c>
      <c r="AV22" s="28">
        <f t="shared" si="8"/>
        <v>0.16261245503443478</v>
      </c>
      <c r="AW22" s="28">
        <f t="shared" si="8"/>
        <v>8.828258734121297E-2</v>
      </c>
      <c r="AX22" s="28">
        <f t="shared" si="8"/>
        <v>1.3952719647990719E-2</v>
      </c>
      <c r="AY22" s="28">
        <f t="shared" si="8"/>
        <v>-6.0377148045231532E-2</v>
      </c>
      <c r="AZ22" s="28">
        <f t="shared" si="8"/>
        <v>-0.13470701573845334</v>
      </c>
      <c r="BA22" s="28">
        <f t="shared" si="8"/>
        <v>-0.20903688343167559</v>
      </c>
      <c r="BB22" s="29">
        <f t="shared" si="8"/>
        <v>1.3952719647990719E-2</v>
      </c>
      <c r="BC22" s="76">
        <f t="shared" si="6"/>
        <v>27.777777777777779</v>
      </c>
      <c r="BD22" s="75">
        <f t="shared" si="3"/>
        <v>82</v>
      </c>
    </row>
    <row r="23" spans="1:56">
      <c r="A23" s="70"/>
      <c r="B23" s="73">
        <f t="shared" si="4"/>
        <v>26.666666666666668</v>
      </c>
      <c r="C23" s="70">
        <f t="shared" si="1"/>
        <v>80</v>
      </c>
      <c r="D23" s="27">
        <f t="shared" si="5"/>
        <v>3.32139175065406</v>
      </c>
      <c r="E23" s="28">
        <f t="shared" si="8"/>
        <v>3.1473636919412575</v>
      </c>
      <c r="F23" s="28">
        <f t="shared" si="8"/>
        <v>3.0777524684561368</v>
      </c>
      <c r="G23" s="28">
        <f t="shared" si="8"/>
        <v>3.0081412449710156</v>
      </c>
      <c r="H23" s="28">
        <f t="shared" si="8"/>
        <v>2.9385300214858949</v>
      </c>
      <c r="I23" s="28">
        <f t="shared" si="8"/>
        <v>2.8689187980007742</v>
      </c>
      <c r="J23" s="28">
        <f t="shared" si="8"/>
        <v>2.799307574515653</v>
      </c>
      <c r="K23" s="28">
        <f t="shared" si="8"/>
        <v>2.7296963510305323</v>
      </c>
      <c r="L23" s="28">
        <f t="shared" si="8"/>
        <v>2.6600851275454112</v>
      </c>
      <c r="M23" s="28">
        <f t="shared" si="8"/>
        <v>2.5904739040602904</v>
      </c>
      <c r="N23" s="28">
        <f t="shared" si="8"/>
        <v>2.5208626805751697</v>
      </c>
      <c r="O23" s="28">
        <f t="shared" si="8"/>
        <v>2.4512514570900485</v>
      </c>
      <c r="P23" s="28">
        <f t="shared" si="8"/>
        <v>2.3816402336049278</v>
      </c>
      <c r="Q23" s="28">
        <f t="shared" si="8"/>
        <v>2.3120290101198071</v>
      </c>
      <c r="R23" s="28">
        <f t="shared" si="8"/>
        <v>2.2424177866346859</v>
      </c>
      <c r="S23" s="28">
        <f t="shared" si="8"/>
        <v>2.1728065631495648</v>
      </c>
      <c r="T23" s="28">
        <f t="shared" si="8"/>
        <v>2.1031953396644441</v>
      </c>
      <c r="U23" s="28">
        <f t="shared" si="8"/>
        <v>2.0335841161793233</v>
      </c>
      <c r="V23" s="28">
        <f t="shared" si="8"/>
        <v>1.9639728926942024</v>
      </c>
      <c r="W23" s="28">
        <f t="shared" si="8"/>
        <v>1.8943616692090814</v>
      </c>
      <c r="X23" s="28">
        <f t="shared" si="8"/>
        <v>1.8247504457239607</v>
      </c>
      <c r="Y23" s="28">
        <f t="shared" si="8"/>
        <v>1.7551392222388398</v>
      </c>
      <c r="Z23" s="28">
        <f t="shared" si="8"/>
        <v>1.6855279987537188</v>
      </c>
      <c r="AA23" s="28">
        <f t="shared" si="8"/>
        <v>1.6159167752685979</v>
      </c>
      <c r="AB23" s="28">
        <f t="shared" si="8"/>
        <v>1.546305551783477</v>
      </c>
      <c r="AC23" s="28">
        <f t="shared" si="8"/>
        <v>1.4766943282983562</v>
      </c>
      <c r="AD23" s="28">
        <f t="shared" si="8"/>
        <v>1.4070831048132355</v>
      </c>
      <c r="AE23" s="28">
        <f t="shared" si="8"/>
        <v>1.3374718813281143</v>
      </c>
      <c r="AF23" s="28">
        <f t="shared" si="8"/>
        <v>1.2678606578429936</v>
      </c>
      <c r="AG23" s="28">
        <f t="shared" si="8"/>
        <v>1.1982494343578725</v>
      </c>
      <c r="AH23" s="28">
        <f t="shared" si="8"/>
        <v>1.1286382108727517</v>
      </c>
      <c r="AI23" s="28">
        <f t="shared" si="8"/>
        <v>1.059026987387631</v>
      </c>
      <c r="AJ23" s="28">
        <f t="shared" si="8"/>
        <v>0.98941576390251029</v>
      </c>
      <c r="AK23" s="28">
        <f t="shared" si="8"/>
        <v>0.91980454041738913</v>
      </c>
      <c r="AL23" s="28">
        <f t="shared" si="8"/>
        <v>0.85019331693226796</v>
      </c>
      <c r="AM23" s="28">
        <f t="shared" si="8"/>
        <v>0.78058209344714724</v>
      </c>
      <c r="AN23" s="28">
        <f t="shared" si="8"/>
        <v>0.71097086996202608</v>
      </c>
      <c r="AO23" s="28">
        <f t="shared" si="8"/>
        <v>0.6413596464769058</v>
      </c>
      <c r="AP23" s="28">
        <f t="shared" si="8"/>
        <v>0.57174842299178463</v>
      </c>
      <c r="AQ23" s="28">
        <f t="shared" si="8"/>
        <v>0.50213719950666391</v>
      </c>
      <c r="AR23" s="28">
        <f t="shared" si="8"/>
        <v>0.43252597602154275</v>
      </c>
      <c r="AS23" s="28">
        <f t="shared" si="8"/>
        <v>0.36291475253642203</v>
      </c>
      <c r="AT23" s="28">
        <f t="shared" si="8"/>
        <v>0.29330352905130086</v>
      </c>
      <c r="AU23" s="28">
        <f t="shared" si="8"/>
        <v>0.22369230556618058</v>
      </c>
      <c r="AV23" s="28">
        <f t="shared" si="8"/>
        <v>0.15408108208105942</v>
      </c>
      <c r="AW23" s="28">
        <f t="shared" si="8"/>
        <v>8.4469858595938696E-2</v>
      </c>
      <c r="AX23" s="28">
        <f t="shared" si="8"/>
        <v>1.4858635110817531E-2</v>
      </c>
      <c r="AY23" s="28">
        <f t="shared" si="8"/>
        <v>-5.4752588374303635E-2</v>
      </c>
      <c r="AZ23" s="28">
        <f t="shared" si="8"/>
        <v>-0.12436381185942436</v>
      </c>
      <c r="BA23" s="28">
        <f t="shared" si="8"/>
        <v>-0.19397503534454552</v>
      </c>
      <c r="BB23" s="29">
        <f t="shared" si="8"/>
        <v>1.4858635110817531E-2</v>
      </c>
      <c r="BC23" s="76">
        <f t="shared" si="6"/>
        <v>26.666666666666668</v>
      </c>
      <c r="BD23" s="75">
        <f t="shared" si="3"/>
        <v>80</v>
      </c>
    </row>
    <row r="24" spans="1:56">
      <c r="A24" s="70"/>
      <c r="B24" s="73">
        <f t="shared" si="4"/>
        <v>25.555555555555557</v>
      </c>
      <c r="C24" s="70">
        <f t="shared" si="1"/>
        <v>78</v>
      </c>
      <c r="D24" s="27">
        <f t="shared" si="5"/>
        <v>3.1105100461725907</v>
      </c>
      <c r="E24" s="28">
        <f t="shared" si="8"/>
        <v>2.9476207572027655</v>
      </c>
      <c r="F24" s="28">
        <f t="shared" si="8"/>
        <v>2.8824650416148354</v>
      </c>
      <c r="G24" s="28">
        <f t="shared" si="8"/>
        <v>2.8173093260269053</v>
      </c>
      <c r="H24" s="28">
        <f t="shared" si="8"/>
        <v>2.7521536104389757</v>
      </c>
      <c r="I24" s="28">
        <f t="shared" si="8"/>
        <v>2.6869978948510456</v>
      </c>
      <c r="J24" s="28">
        <f t="shared" si="8"/>
        <v>2.6218421792631155</v>
      </c>
      <c r="K24" s="28">
        <f t="shared" si="8"/>
        <v>2.5566864636751854</v>
      </c>
      <c r="L24" s="28">
        <f t="shared" si="8"/>
        <v>2.4915307480872553</v>
      </c>
      <c r="M24" s="28">
        <f t="shared" si="8"/>
        <v>2.4263750324993252</v>
      </c>
      <c r="N24" s="28">
        <f t="shared" si="8"/>
        <v>2.3612193169113951</v>
      </c>
      <c r="O24" s="28">
        <f t="shared" si="8"/>
        <v>2.2960636013234654</v>
      </c>
      <c r="P24" s="28">
        <f t="shared" si="8"/>
        <v>2.2309078857355353</v>
      </c>
      <c r="Q24" s="28">
        <f t="shared" si="8"/>
        <v>2.1657521701476052</v>
      </c>
      <c r="R24" s="28">
        <f t="shared" si="8"/>
        <v>2.1005964545596756</v>
      </c>
      <c r="S24" s="28">
        <f t="shared" si="8"/>
        <v>2.0354407389717455</v>
      </c>
      <c r="T24" s="28">
        <f t="shared" si="8"/>
        <v>1.9702850233838154</v>
      </c>
      <c r="U24" s="28">
        <f t="shared" si="8"/>
        <v>1.9051293077958855</v>
      </c>
      <c r="V24" s="28">
        <f t="shared" si="8"/>
        <v>1.8399735922079554</v>
      </c>
      <c r="W24" s="28">
        <f t="shared" si="8"/>
        <v>1.7748178766200253</v>
      </c>
      <c r="X24" s="28">
        <f t="shared" si="8"/>
        <v>1.7096621610320955</v>
      </c>
      <c r="Y24" s="28">
        <f t="shared" si="8"/>
        <v>1.6445064454441654</v>
      </c>
      <c r="Z24" s="28">
        <f t="shared" si="8"/>
        <v>1.5793507298562353</v>
      </c>
      <c r="AA24" s="28">
        <f t="shared" si="8"/>
        <v>1.5141950142683052</v>
      </c>
      <c r="AB24" s="28">
        <f t="shared" si="8"/>
        <v>1.4490392986803751</v>
      </c>
      <c r="AC24" s="28">
        <f t="shared" si="8"/>
        <v>1.3838835830924454</v>
      </c>
      <c r="AD24" s="28">
        <f t="shared" si="8"/>
        <v>1.3187278675045153</v>
      </c>
      <c r="AE24" s="28">
        <f t="shared" si="8"/>
        <v>1.2535721519165852</v>
      </c>
      <c r="AF24" s="28">
        <f t="shared" si="8"/>
        <v>1.1884164363286551</v>
      </c>
      <c r="AG24" s="28">
        <f t="shared" si="8"/>
        <v>1.123260720740725</v>
      </c>
      <c r="AH24" s="28">
        <f t="shared" si="8"/>
        <v>1.0581050051527949</v>
      </c>
      <c r="AI24" s="28">
        <f t="shared" si="8"/>
        <v>0.99294928956486528</v>
      </c>
      <c r="AJ24" s="28">
        <f t="shared" si="8"/>
        <v>0.92779357397693518</v>
      </c>
      <c r="AK24" s="28">
        <f t="shared" si="8"/>
        <v>0.86263785838900509</v>
      </c>
      <c r="AL24" s="28">
        <f t="shared" si="8"/>
        <v>0.79748214280107543</v>
      </c>
      <c r="AM24" s="28">
        <f t="shared" si="8"/>
        <v>0.73232642721314534</v>
      </c>
      <c r="AN24" s="28">
        <f t="shared" si="8"/>
        <v>0.66717071162521524</v>
      </c>
      <c r="AO24" s="28">
        <f t="shared" si="8"/>
        <v>0.60201499603728559</v>
      </c>
      <c r="AP24" s="28">
        <f t="shared" si="8"/>
        <v>0.53685928044935549</v>
      </c>
      <c r="AQ24" s="28">
        <f t="shared" si="8"/>
        <v>0.4717035648614254</v>
      </c>
      <c r="AR24" s="28">
        <f t="shared" si="8"/>
        <v>0.4065478492734953</v>
      </c>
      <c r="AS24" s="28">
        <f t="shared" si="8"/>
        <v>0.3413921336855652</v>
      </c>
      <c r="AT24" s="28">
        <f t="shared" si="8"/>
        <v>0.27623641809763511</v>
      </c>
      <c r="AU24" s="28">
        <f t="shared" si="8"/>
        <v>0.21108070250970545</v>
      </c>
      <c r="AV24" s="28">
        <f t="shared" si="8"/>
        <v>0.14592498692177536</v>
      </c>
      <c r="AW24" s="28">
        <f t="shared" si="8"/>
        <v>8.0769271333845261E-2</v>
      </c>
      <c r="AX24" s="28">
        <f t="shared" si="8"/>
        <v>1.5613555745915164E-2</v>
      </c>
      <c r="AY24" s="28">
        <f t="shared" si="8"/>
        <v>-4.9542159842014932E-2</v>
      </c>
      <c r="AZ24" s="28">
        <f t="shared" si="8"/>
        <v>-0.11469787542994503</v>
      </c>
      <c r="BA24" s="28">
        <f t="shared" si="8"/>
        <v>-0.17985359101787513</v>
      </c>
      <c r="BB24" s="29">
        <f t="shared" si="8"/>
        <v>1.5613555745915164E-2</v>
      </c>
      <c r="BC24" s="76">
        <f t="shared" si="6"/>
        <v>25.555555555555557</v>
      </c>
      <c r="BD24" s="75">
        <f t="shared" si="3"/>
        <v>78</v>
      </c>
    </row>
    <row r="25" spans="1:56">
      <c r="A25" s="70"/>
      <c r="B25" s="73">
        <f t="shared" si="4"/>
        <v>24.444444444444446</v>
      </c>
      <c r="C25" s="70">
        <f t="shared" si="1"/>
        <v>76</v>
      </c>
      <c r="D25" s="27">
        <f t="shared" si="5"/>
        <v>2.9113963762085167</v>
      </c>
      <c r="E25" s="28">
        <f t="shared" si="8"/>
        <v>2.7590191687737509</v>
      </c>
      <c r="F25" s="28">
        <f t="shared" si="8"/>
        <v>2.6980682857998444</v>
      </c>
      <c r="G25" s="28">
        <f t="shared" si="8"/>
        <v>2.6371174028259379</v>
      </c>
      <c r="H25" s="28">
        <f t="shared" si="8"/>
        <v>2.5761665198520314</v>
      </c>
      <c r="I25" s="28">
        <f t="shared" si="8"/>
        <v>2.5152156368781249</v>
      </c>
      <c r="J25" s="28">
        <f t="shared" si="8"/>
        <v>2.4542647539042184</v>
      </c>
      <c r="K25" s="28">
        <f t="shared" si="8"/>
        <v>2.3933138709303119</v>
      </c>
      <c r="L25" s="28">
        <f t="shared" si="8"/>
        <v>2.3323629879564054</v>
      </c>
      <c r="M25" s="28">
        <f t="shared" si="8"/>
        <v>2.2714121049824989</v>
      </c>
      <c r="N25" s="28">
        <f t="shared" si="8"/>
        <v>2.2104612220085924</v>
      </c>
      <c r="O25" s="28">
        <f t="shared" si="8"/>
        <v>2.1495103390346864</v>
      </c>
      <c r="P25" s="28">
        <f t="shared" si="8"/>
        <v>2.0885594560607799</v>
      </c>
      <c r="Q25" s="28">
        <f t="shared" si="8"/>
        <v>2.0276085730868734</v>
      </c>
      <c r="R25" s="28">
        <f t="shared" si="8"/>
        <v>1.9666576901129671</v>
      </c>
      <c r="S25" s="28">
        <f t="shared" si="8"/>
        <v>1.9057068071390604</v>
      </c>
      <c r="T25" s="28">
        <f t="shared" si="8"/>
        <v>1.8447559241651539</v>
      </c>
      <c r="U25" s="28">
        <f t="shared" si="8"/>
        <v>1.7838050411912476</v>
      </c>
      <c r="V25" s="28">
        <f t="shared" si="8"/>
        <v>1.7228541582173411</v>
      </c>
      <c r="W25" s="28">
        <f t="shared" si="8"/>
        <v>1.6619032752434346</v>
      </c>
      <c r="X25" s="28">
        <f t="shared" si="8"/>
        <v>1.6009523922695283</v>
      </c>
      <c r="Y25" s="28">
        <f t="shared" si="8"/>
        <v>1.5400015092956219</v>
      </c>
      <c r="Z25" s="28">
        <f t="shared" si="8"/>
        <v>1.4790506263217154</v>
      </c>
      <c r="AA25" s="28">
        <f t="shared" si="8"/>
        <v>1.4180997433478089</v>
      </c>
      <c r="AB25" s="28">
        <f t="shared" si="8"/>
        <v>1.3571488603739024</v>
      </c>
      <c r="AC25" s="28">
        <f t="shared" si="8"/>
        <v>1.2961979773999963</v>
      </c>
      <c r="AD25" s="28">
        <f t="shared" si="8"/>
        <v>1.2352470944260898</v>
      </c>
      <c r="AE25" s="28">
        <f t="shared" si="8"/>
        <v>1.1742962114521833</v>
      </c>
      <c r="AF25" s="28">
        <f t="shared" si="8"/>
        <v>1.1133453284782766</v>
      </c>
      <c r="AG25" s="28">
        <f t="shared" si="8"/>
        <v>1.0523944455043703</v>
      </c>
      <c r="AH25" s="28">
        <f t="shared" si="8"/>
        <v>0.99144356253046384</v>
      </c>
      <c r="AI25" s="28">
        <f t="shared" ref="E25:BB30" si="9">((610.7)*10^((7.5*$B25)/(237.3+$B25))/1000)-((610.7)*10^((7.5*$B25+$B$4)/(237.3+$B25+$B$4))/1000)*(AI$9/100)</f>
        <v>0.93049267955655779</v>
      </c>
      <c r="AJ25" s="28">
        <f t="shared" si="9"/>
        <v>0.86954179658265129</v>
      </c>
      <c r="AK25" s="28">
        <f t="shared" si="9"/>
        <v>0.8085909136087448</v>
      </c>
      <c r="AL25" s="28">
        <f t="shared" si="9"/>
        <v>0.74764003063483786</v>
      </c>
      <c r="AM25" s="28">
        <f t="shared" si="9"/>
        <v>0.68668914766093136</v>
      </c>
      <c r="AN25" s="28">
        <f t="shared" si="9"/>
        <v>0.62573826468702487</v>
      </c>
      <c r="AO25" s="28">
        <f t="shared" si="9"/>
        <v>0.56478738171311882</v>
      </c>
      <c r="AP25" s="28">
        <f t="shared" si="9"/>
        <v>0.50383649873921232</v>
      </c>
      <c r="AQ25" s="28">
        <f t="shared" si="9"/>
        <v>0.44288561576530583</v>
      </c>
      <c r="AR25" s="28">
        <f t="shared" si="9"/>
        <v>0.38193473279139933</v>
      </c>
      <c r="AS25" s="28">
        <f t="shared" si="9"/>
        <v>0.32098384981749284</v>
      </c>
      <c r="AT25" s="28">
        <f t="shared" si="9"/>
        <v>0.26003296684358634</v>
      </c>
      <c r="AU25" s="28">
        <f t="shared" si="9"/>
        <v>0.19908208386968029</v>
      </c>
      <c r="AV25" s="28">
        <f t="shared" si="9"/>
        <v>0.1381312008957738</v>
      </c>
      <c r="AW25" s="28">
        <f t="shared" si="9"/>
        <v>7.7180317921867303E-2</v>
      </c>
      <c r="AX25" s="28">
        <f t="shared" si="9"/>
        <v>1.6229434947960808E-2</v>
      </c>
      <c r="AY25" s="28">
        <f t="shared" si="9"/>
        <v>-4.4721448025945687E-2</v>
      </c>
      <c r="AZ25" s="28">
        <f t="shared" si="9"/>
        <v>-0.10567233099985218</v>
      </c>
      <c r="BA25" s="28">
        <f t="shared" si="9"/>
        <v>-0.16662321397375868</v>
      </c>
      <c r="BB25" s="29">
        <f t="shared" si="9"/>
        <v>1.6229434947960808E-2</v>
      </c>
      <c r="BC25" s="76">
        <f t="shared" si="6"/>
        <v>24.444444444444446</v>
      </c>
      <c r="BD25" s="75">
        <f t="shared" si="3"/>
        <v>76</v>
      </c>
    </row>
    <row r="26" spans="1:56">
      <c r="A26" s="70"/>
      <c r="B26" s="73">
        <f t="shared" si="4"/>
        <v>23.333333333333336</v>
      </c>
      <c r="C26" s="70">
        <f t="shared" si="1"/>
        <v>74</v>
      </c>
      <c r="D26" s="27">
        <f t="shared" si="5"/>
        <v>2.723492588835208</v>
      </c>
      <c r="E26" s="28">
        <f t="shared" si="9"/>
        <v>2.581030746677607</v>
      </c>
      <c r="F26" s="28">
        <f t="shared" si="9"/>
        <v>2.5240460098145667</v>
      </c>
      <c r="G26" s="28">
        <f t="shared" si="9"/>
        <v>2.4670612729515264</v>
      </c>
      <c r="H26" s="28">
        <f t="shared" si="9"/>
        <v>2.4100765360884857</v>
      </c>
      <c r="I26" s="28">
        <f t="shared" si="9"/>
        <v>2.3530917992254454</v>
      </c>
      <c r="J26" s="28">
        <f t="shared" si="9"/>
        <v>2.2961070623624051</v>
      </c>
      <c r="K26" s="28">
        <f t="shared" si="9"/>
        <v>2.2391223254993649</v>
      </c>
      <c r="L26" s="28">
        <f t="shared" si="9"/>
        <v>2.1821375886363246</v>
      </c>
      <c r="M26" s="28">
        <f t="shared" si="9"/>
        <v>2.1251528517732838</v>
      </c>
      <c r="N26" s="28">
        <f t="shared" si="9"/>
        <v>2.0681681149102435</v>
      </c>
      <c r="O26" s="28">
        <f t="shared" si="9"/>
        <v>2.0111833780472033</v>
      </c>
      <c r="P26" s="28">
        <f t="shared" si="9"/>
        <v>1.954198641184163</v>
      </c>
      <c r="Q26" s="28">
        <f t="shared" si="9"/>
        <v>1.8972139043211225</v>
      </c>
      <c r="R26" s="28">
        <f t="shared" si="9"/>
        <v>1.8402291674580822</v>
      </c>
      <c r="S26" s="28">
        <f t="shared" si="9"/>
        <v>1.7832444305950417</v>
      </c>
      <c r="T26" s="28">
        <f t="shared" si="9"/>
        <v>1.7262596937320014</v>
      </c>
      <c r="U26" s="28">
        <f t="shared" si="9"/>
        <v>1.6692749568689611</v>
      </c>
      <c r="V26" s="28">
        <f t="shared" si="9"/>
        <v>1.6122902200059206</v>
      </c>
      <c r="W26" s="28">
        <f t="shared" si="9"/>
        <v>1.5553054831428803</v>
      </c>
      <c r="X26" s="28">
        <f t="shared" si="9"/>
        <v>1.49832074627984</v>
      </c>
      <c r="Y26" s="28">
        <f t="shared" si="9"/>
        <v>1.4413360094167995</v>
      </c>
      <c r="Z26" s="28">
        <f t="shared" si="9"/>
        <v>1.384351272553759</v>
      </c>
      <c r="AA26" s="28">
        <f t="shared" si="9"/>
        <v>1.3273665356907187</v>
      </c>
      <c r="AB26" s="28">
        <f t="shared" si="9"/>
        <v>1.2703817988276782</v>
      </c>
      <c r="AC26" s="28">
        <f t="shared" si="9"/>
        <v>1.2133970619646381</v>
      </c>
      <c r="AD26" s="28">
        <f t="shared" si="9"/>
        <v>1.1564123251015976</v>
      </c>
      <c r="AE26" s="28">
        <f t="shared" si="9"/>
        <v>1.0994275882385574</v>
      </c>
      <c r="AF26" s="28">
        <f t="shared" si="9"/>
        <v>1.0424428513755168</v>
      </c>
      <c r="AG26" s="28">
        <f t="shared" si="9"/>
        <v>0.98545811451247634</v>
      </c>
      <c r="AH26" s="28">
        <f t="shared" si="9"/>
        <v>0.92847337764943605</v>
      </c>
      <c r="AI26" s="28">
        <f t="shared" si="9"/>
        <v>0.87148864078639598</v>
      </c>
      <c r="AJ26" s="28">
        <f t="shared" si="9"/>
        <v>0.81450390392335548</v>
      </c>
      <c r="AK26" s="28">
        <f t="shared" si="9"/>
        <v>0.75751916706031519</v>
      </c>
      <c r="AL26" s="28">
        <f t="shared" si="9"/>
        <v>0.70053443019727446</v>
      </c>
      <c r="AM26" s="28">
        <f t="shared" si="9"/>
        <v>0.64354969333423417</v>
      </c>
      <c r="AN26" s="28">
        <f t="shared" si="9"/>
        <v>0.58656495647119389</v>
      </c>
      <c r="AO26" s="28">
        <f t="shared" si="9"/>
        <v>0.5295802196081536</v>
      </c>
      <c r="AP26" s="28">
        <f t="shared" si="9"/>
        <v>0.47259548274511332</v>
      </c>
      <c r="AQ26" s="28">
        <f t="shared" si="9"/>
        <v>0.41561074588207259</v>
      </c>
      <c r="AR26" s="28">
        <f t="shared" si="9"/>
        <v>0.3586260090190323</v>
      </c>
      <c r="AS26" s="28">
        <f t="shared" si="9"/>
        <v>0.30164127215599201</v>
      </c>
      <c r="AT26" s="28">
        <f t="shared" si="9"/>
        <v>0.24465653529295173</v>
      </c>
      <c r="AU26" s="28">
        <f t="shared" si="9"/>
        <v>0.18767179842991144</v>
      </c>
      <c r="AV26" s="28">
        <f t="shared" si="9"/>
        <v>0.13068706156687115</v>
      </c>
      <c r="AW26" s="28">
        <f t="shared" si="9"/>
        <v>7.3702324703830424E-2</v>
      </c>
      <c r="AX26" s="28">
        <f t="shared" si="9"/>
        <v>1.6717587840790138E-2</v>
      </c>
      <c r="AY26" s="28">
        <f t="shared" si="9"/>
        <v>-4.0267149022250148E-2</v>
      </c>
      <c r="AZ26" s="28">
        <f t="shared" si="9"/>
        <v>-9.7251885885290879E-2</v>
      </c>
      <c r="BA26" s="28">
        <f t="shared" si="9"/>
        <v>-0.15423662274833116</v>
      </c>
      <c r="BB26" s="29">
        <f t="shared" si="9"/>
        <v>1.6717587840790138E-2</v>
      </c>
      <c r="BC26" s="76">
        <f t="shared" si="6"/>
        <v>23.333333333333336</v>
      </c>
      <c r="BD26" s="75">
        <f t="shared" si="3"/>
        <v>74</v>
      </c>
    </row>
    <row r="27" spans="1:56">
      <c r="A27" s="70"/>
      <c r="B27" s="73">
        <f t="shared" si="4"/>
        <v>22.222222222222221</v>
      </c>
      <c r="C27" s="70">
        <f t="shared" si="1"/>
        <v>72</v>
      </c>
      <c r="D27" s="27">
        <f t="shared" si="5"/>
        <v>2.5462617515976014</v>
      </c>
      <c r="E27" s="28">
        <f t="shared" si="9"/>
        <v>2.4131473811652224</v>
      </c>
      <c r="F27" s="28">
        <f t="shared" si="9"/>
        <v>2.3599016329922708</v>
      </c>
      <c r="G27" s="28">
        <f t="shared" si="9"/>
        <v>2.3066558848193193</v>
      </c>
      <c r="H27" s="28">
        <f t="shared" si="9"/>
        <v>2.2534101366463677</v>
      </c>
      <c r="I27" s="28">
        <f t="shared" si="9"/>
        <v>2.2001643884734161</v>
      </c>
      <c r="J27" s="28">
        <f t="shared" si="9"/>
        <v>2.1469186403004641</v>
      </c>
      <c r="K27" s="28">
        <f t="shared" si="9"/>
        <v>2.0936728921275125</v>
      </c>
      <c r="L27" s="28">
        <f t="shared" si="9"/>
        <v>2.0404271439545609</v>
      </c>
      <c r="M27" s="28">
        <f t="shared" si="9"/>
        <v>1.9871813957816093</v>
      </c>
      <c r="N27" s="28">
        <f t="shared" si="9"/>
        <v>1.9339356476086578</v>
      </c>
      <c r="O27" s="28">
        <f t="shared" si="9"/>
        <v>1.8806898994357062</v>
      </c>
      <c r="P27" s="28">
        <f t="shared" si="9"/>
        <v>1.8274441512627546</v>
      </c>
      <c r="Q27" s="28">
        <f t="shared" si="9"/>
        <v>1.774198403089803</v>
      </c>
      <c r="R27" s="28">
        <f t="shared" si="9"/>
        <v>1.7209526549168515</v>
      </c>
      <c r="S27" s="28">
        <f t="shared" si="9"/>
        <v>1.6677069067438999</v>
      </c>
      <c r="T27" s="28">
        <f t="shared" si="9"/>
        <v>1.6144611585709481</v>
      </c>
      <c r="U27" s="28">
        <f t="shared" si="9"/>
        <v>1.5612154103979967</v>
      </c>
      <c r="V27" s="28">
        <f t="shared" si="9"/>
        <v>1.5079696622250449</v>
      </c>
      <c r="W27" s="28">
        <f t="shared" si="9"/>
        <v>1.4547239140520933</v>
      </c>
      <c r="X27" s="28">
        <f t="shared" si="9"/>
        <v>1.4014781658791418</v>
      </c>
      <c r="Y27" s="28">
        <f t="shared" si="9"/>
        <v>1.3482324177061902</v>
      </c>
      <c r="Z27" s="28">
        <f t="shared" si="9"/>
        <v>1.2949866695332386</v>
      </c>
      <c r="AA27" s="28">
        <f t="shared" si="9"/>
        <v>1.2417409213602868</v>
      </c>
      <c r="AB27" s="28">
        <f t="shared" si="9"/>
        <v>1.1884951731873352</v>
      </c>
      <c r="AC27" s="28">
        <f t="shared" si="9"/>
        <v>1.1352494250143839</v>
      </c>
      <c r="AD27" s="28">
        <f t="shared" si="9"/>
        <v>1.0820036768414323</v>
      </c>
      <c r="AE27" s="28">
        <f t="shared" si="9"/>
        <v>1.0287579286684805</v>
      </c>
      <c r="AF27" s="28">
        <f t="shared" si="9"/>
        <v>0.9755121804955289</v>
      </c>
      <c r="AG27" s="28">
        <f t="shared" si="9"/>
        <v>0.92226643232257732</v>
      </c>
      <c r="AH27" s="28">
        <f t="shared" si="9"/>
        <v>0.86902068414962552</v>
      </c>
      <c r="AI27" s="28">
        <f t="shared" si="9"/>
        <v>0.81577493597667416</v>
      </c>
      <c r="AJ27" s="28">
        <f t="shared" si="9"/>
        <v>0.76252918780372259</v>
      </c>
      <c r="AK27" s="28">
        <f t="shared" si="9"/>
        <v>0.70928343963077101</v>
      </c>
      <c r="AL27" s="28">
        <f t="shared" si="9"/>
        <v>0.65603769145781943</v>
      </c>
      <c r="AM27" s="28">
        <f t="shared" si="9"/>
        <v>0.60279194328486785</v>
      </c>
      <c r="AN27" s="28">
        <f t="shared" si="9"/>
        <v>0.54954619511191583</v>
      </c>
      <c r="AO27" s="28">
        <f t="shared" si="9"/>
        <v>0.49630044693896469</v>
      </c>
      <c r="AP27" s="28">
        <f t="shared" si="9"/>
        <v>0.44305469876601311</v>
      </c>
      <c r="AQ27" s="28">
        <f t="shared" si="9"/>
        <v>0.38980895059306109</v>
      </c>
      <c r="AR27" s="28">
        <f t="shared" si="9"/>
        <v>0.33656320242010951</v>
      </c>
      <c r="AS27" s="28">
        <f t="shared" si="9"/>
        <v>0.28331745424715793</v>
      </c>
      <c r="AT27" s="28">
        <f t="shared" si="9"/>
        <v>0.23007170607420635</v>
      </c>
      <c r="AU27" s="28">
        <f t="shared" si="9"/>
        <v>0.17682595790125477</v>
      </c>
      <c r="AV27" s="28">
        <f t="shared" si="9"/>
        <v>0.12358020972830319</v>
      </c>
      <c r="AW27" s="28">
        <f t="shared" si="9"/>
        <v>7.0334461555351613E-2</v>
      </c>
      <c r="AX27" s="28">
        <f t="shared" si="9"/>
        <v>1.7088713382400034E-2</v>
      </c>
      <c r="AY27" s="28">
        <f t="shared" si="9"/>
        <v>-3.6157034790551545E-2</v>
      </c>
      <c r="AZ27" s="28">
        <f t="shared" si="9"/>
        <v>-8.9402782963503125E-2</v>
      </c>
      <c r="BA27" s="28">
        <f t="shared" si="9"/>
        <v>-0.1426485311364547</v>
      </c>
      <c r="BB27" s="29">
        <f t="shared" si="9"/>
        <v>1.7088713382400034E-2</v>
      </c>
      <c r="BC27" s="76">
        <f t="shared" si="6"/>
        <v>22.222222222222221</v>
      </c>
      <c r="BD27" s="75">
        <f t="shared" si="3"/>
        <v>72</v>
      </c>
    </row>
    <row r="28" spans="1:56">
      <c r="A28" s="70"/>
      <c r="B28" s="73">
        <f t="shared" si="4"/>
        <v>21.111111111111111</v>
      </c>
      <c r="C28" s="70">
        <f t="shared" si="1"/>
        <v>70</v>
      </c>
      <c r="D28" s="27">
        <f t="shared" si="5"/>
        <v>2.3791875835511149</v>
      </c>
      <c r="E28" s="28">
        <f t="shared" si="9"/>
        <v>2.2548804957938642</v>
      </c>
      <c r="F28" s="28">
        <f t="shared" si="9"/>
        <v>2.205157660690964</v>
      </c>
      <c r="G28" s="28">
        <f t="shared" si="9"/>
        <v>2.1554348255880638</v>
      </c>
      <c r="H28" s="28">
        <f t="shared" si="9"/>
        <v>2.1057119904851636</v>
      </c>
      <c r="I28" s="28">
        <f t="shared" si="9"/>
        <v>2.0559891553822629</v>
      </c>
      <c r="J28" s="28">
        <f t="shared" si="9"/>
        <v>2.0062663202793627</v>
      </c>
      <c r="K28" s="28">
        <f t="shared" si="9"/>
        <v>1.9565434851764625</v>
      </c>
      <c r="L28" s="28">
        <f t="shared" si="9"/>
        <v>1.9068206500735623</v>
      </c>
      <c r="M28" s="28">
        <f t="shared" si="9"/>
        <v>1.8570978149706618</v>
      </c>
      <c r="N28" s="28">
        <f t="shared" si="9"/>
        <v>1.8073749798677614</v>
      </c>
      <c r="O28" s="28">
        <f t="shared" si="9"/>
        <v>1.7576521447648612</v>
      </c>
      <c r="P28" s="28">
        <f t="shared" si="9"/>
        <v>1.707929309661961</v>
      </c>
      <c r="Q28" s="28">
        <f t="shared" si="9"/>
        <v>1.6582064745590608</v>
      </c>
      <c r="R28" s="28">
        <f t="shared" si="9"/>
        <v>1.6084836394561606</v>
      </c>
      <c r="S28" s="28">
        <f t="shared" si="9"/>
        <v>1.5587608043532601</v>
      </c>
      <c r="T28" s="28">
        <f t="shared" si="9"/>
        <v>1.5090379692503597</v>
      </c>
      <c r="U28" s="28">
        <f t="shared" si="9"/>
        <v>1.4593151341474597</v>
      </c>
      <c r="V28" s="28">
        <f t="shared" si="9"/>
        <v>1.4095922990445593</v>
      </c>
      <c r="W28" s="28">
        <f t="shared" si="9"/>
        <v>1.3598694639416589</v>
      </c>
      <c r="X28" s="28">
        <f t="shared" si="9"/>
        <v>1.3101466288387589</v>
      </c>
      <c r="Y28" s="28">
        <f t="shared" si="9"/>
        <v>1.2604237937358584</v>
      </c>
      <c r="Z28" s="28">
        <f t="shared" si="9"/>
        <v>1.210700958632958</v>
      </c>
      <c r="AA28" s="28">
        <f t="shared" si="9"/>
        <v>1.1609781235300578</v>
      </c>
      <c r="AB28" s="28">
        <f t="shared" si="9"/>
        <v>1.1112552884271574</v>
      </c>
      <c r="AC28" s="28">
        <f t="shared" si="9"/>
        <v>1.0615324533242574</v>
      </c>
      <c r="AD28" s="28">
        <f t="shared" si="9"/>
        <v>1.011809618221357</v>
      </c>
      <c r="AE28" s="28">
        <f t="shared" si="9"/>
        <v>0.96208678311845675</v>
      </c>
      <c r="AF28" s="28">
        <f t="shared" si="9"/>
        <v>0.91236394801555631</v>
      </c>
      <c r="AG28" s="28">
        <f t="shared" si="9"/>
        <v>0.86264111291265611</v>
      </c>
      <c r="AH28" s="28">
        <f t="shared" si="9"/>
        <v>0.81291827780975567</v>
      </c>
      <c r="AI28" s="28">
        <f t="shared" si="9"/>
        <v>0.76319544270685569</v>
      </c>
      <c r="AJ28" s="28">
        <f t="shared" si="9"/>
        <v>0.71347260760395526</v>
      </c>
      <c r="AK28" s="28">
        <f t="shared" si="9"/>
        <v>0.66374977250105505</v>
      </c>
      <c r="AL28" s="28">
        <f t="shared" si="9"/>
        <v>0.61402693739815462</v>
      </c>
      <c r="AM28" s="28">
        <f t="shared" si="9"/>
        <v>0.56430410229525441</v>
      </c>
      <c r="AN28" s="28">
        <f t="shared" si="9"/>
        <v>0.51458126719235397</v>
      </c>
      <c r="AO28" s="28">
        <f t="shared" si="9"/>
        <v>0.46485843208945399</v>
      </c>
      <c r="AP28" s="28">
        <f t="shared" si="9"/>
        <v>0.41513559698655378</v>
      </c>
      <c r="AQ28" s="28">
        <f t="shared" si="9"/>
        <v>0.36541276188365313</v>
      </c>
      <c r="AR28" s="28">
        <f t="shared" si="9"/>
        <v>0.31568992678075292</v>
      </c>
      <c r="AS28" s="28">
        <f t="shared" si="9"/>
        <v>0.26596709167785271</v>
      </c>
      <c r="AT28" s="28">
        <f t="shared" si="9"/>
        <v>0.21624425657495205</v>
      </c>
      <c r="AU28" s="28">
        <f t="shared" si="9"/>
        <v>0.16652142147205229</v>
      </c>
      <c r="AV28" s="28">
        <f t="shared" si="9"/>
        <v>0.11679858636915208</v>
      </c>
      <c r="AW28" s="28">
        <f t="shared" si="9"/>
        <v>6.7075751266251427E-2</v>
      </c>
      <c r="AX28" s="28">
        <f t="shared" si="9"/>
        <v>1.7352916163351217E-2</v>
      </c>
      <c r="AY28" s="28">
        <f t="shared" si="9"/>
        <v>-3.2369918939548992E-2</v>
      </c>
      <c r="AZ28" s="28">
        <f t="shared" si="9"/>
        <v>-8.2092754042449645E-2</v>
      </c>
      <c r="BA28" s="28">
        <f t="shared" si="9"/>
        <v>-0.13181558914534985</v>
      </c>
      <c r="BB28" s="29">
        <f t="shared" si="9"/>
        <v>1.7352916163351217E-2</v>
      </c>
      <c r="BC28" s="76">
        <f t="shared" si="6"/>
        <v>21.111111111111111</v>
      </c>
      <c r="BD28" s="75">
        <f t="shared" si="3"/>
        <v>70</v>
      </c>
    </row>
    <row r="29" spans="1:56">
      <c r="A29" s="70"/>
      <c r="B29" s="73">
        <f t="shared" si="4"/>
        <v>20</v>
      </c>
      <c r="C29" s="70">
        <f t="shared" si="1"/>
        <v>68</v>
      </c>
      <c r="D29" s="27">
        <f t="shared" si="5"/>
        <v>2.2217738935755049</v>
      </c>
      <c r="E29" s="28">
        <f t="shared" si="9"/>
        <v>2.1057605164340263</v>
      </c>
      <c r="F29" s="28">
        <f t="shared" si="9"/>
        <v>2.0593551655774354</v>
      </c>
      <c r="G29" s="28">
        <f t="shared" si="9"/>
        <v>2.012949814720844</v>
      </c>
      <c r="H29" s="28">
        <f t="shared" si="9"/>
        <v>1.9665444638642526</v>
      </c>
      <c r="I29" s="28">
        <f t="shared" si="9"/>
        <v>1.9201391130076613</v>
      </c>
      <c r="J29" s="28">
        <f t="shared" si="9"/>
        <v>1.8737337621510699</v>
      </c>
      <c r="K29" s="28">
        <f t="shared" si="9"/>
        <v>1.8273284112944785</v>
      </c>
      <c r="L29" s="28">
        <f t="shared" si="9"/>
        <v>1.7809230604378872</v>
      </c>
      <c r="M29" s="28">
        <f t="shared" si="9"/>
        <v>1.7345177095812958</v>
      </c>
      <c r="N29" s="28">
        <f t="shared" si="9"/>
        <v>1.6881123587247044</v>
      </c>
      <c r="O29" s="28">
        <f t="shared" si="9"/>
        <v>1.6417070078681133</v>
      </c>
      <c r="P29" s="28">
        <f t="shared" si="9"/>
        <v>1.5953016570115219</v>
      </c>
      <c r="Q29" s="28">
        <f t="shared" si="9"/>
        <v>1.5488963061549306</v>
      </c>
      <c r="R29" s="28">
        <f t="shared" si="9"/>
        <v>1.5024909552983394</v>
      </c>
      <c r="S29" s="28">
        <f t="shared" si="9"/>
        <v>1.4560856044417481</v>
      </c>
      <c r="T29" s="28">
        <f t="shared" si="9"/>
        <v>1.4096802535851567</v>
      </c>
      <c r="U29" s="28">
        <f t="shared" si="9"/>
        <v>1.3632749027285653</v>
      </c>
      <c r="V29" s="28">
        <f t="shared" si="9"/>
        <v>1.316869551871974</v>
      </c>
      <c r="W29" s="28">
        <f t="shared" si="9"/>
        <v>1.2704642010153826</v>
      </c>
      <c r="X29" s="28">
        <f t="shared" si="9"/>
        <v>1.2240588501587915</v>
      </c>
      <c r="Y29" s="28">
        <f t="shared" si="9"/>
        <v>1.1776534993022001</v>
      </c>
      <c r="Z29" s="28">
        <f t="shared" si="9"/>
        <v>1.1312481484456087</v>
      </c>
      <c r="AA29" s="28">
        <f t="shared" si="9"/>
        <v>1.0848427975890174</v>
      </c>
      <c r="AB29" s="28">
        <f t="shared" si="9"/>
        <v>1.038437446732426</v>
      </c>
      <c r="AC29" s="28">
        <f t="shared" si="9"/>
        <v>0.99203209587583485</v>
      </c>
      <c r="AD29" s="28">
        <f t="shared" si="9"/>
        <v>0.94562674501924349</v>
      </c>
      <c r="AE29" s="28">
        <f t="shared" si="9"/>
        <v>0.89922139416265212</v>
      </c>
      <c r="AF29" s="28">
        <f t="shared" si="9"/>
        <v>0.85281604330606076</v>
      </c>
      <c r="AG29" s="28">
        <f t="shared" si="9"/>
        <v>0.80641069244946939</v>
      </c>
      <c r="AH29" s="28">
        <f t="shared" si="9"/>
        <v>0.76000534159287803</v>
      </c>
      <c r="AI29" s="28">
        <f t="shared" si="9"/>
        <v>0.71359999073628688</v>
      </c>
      <c r="AJ29" s="28">
        <f t="shared" si="9"/>
        <v>0.66719463987969552</v>
      </c>
      <c r="AK29" s="28">
        <f t="shared" si="9"/>
        <v>0.62078928902310415</v>
      </c>
      <c r="AL29" s="28">
        <f t="shared" si="9"/>
        <v>0.57438393816651301</v>
      </c>
      <c r="AM29" s="28">
        <f t="shared" si="9"/>
        <v>0.52797858730992164</v>
      </c>
      <c r="AN29" s="28">
        <f t="shared" si="9"/>
        <v>0.48157323645333028</v>
      </c>
      <c r="AO29" s="28">
        <f t="shared" si="9"/>
        <v>0.43516788559673913</v>
      </c>
      <c r="AP29" s="28">
        <f t="shared" si="9"/>
        <v>0.38876253474014777</v>
      </c>
      <c r="AQ29" s="28">
        <f t="shared" si="9"/>
        <v>0.3423571838835564</v>
      </c>
      <c r="AR29" s="28">
        <f t="shared" si="9"/>
        <v>0.29595183302696482</v>
      </c>
      <c r="AS29" s="28">
        <f t="shared" si="9"/>
        <v>0.24954648217037345</v>
      </c>
      <c r="AT29" s="28">
        <f t="shared" si="9"/>
        <v>0.20314113131378209</v>
      </c>
      <c r="AU29" s="28">
        <f t="shared" si="9"/>
        <v>0.15673578045719117</v>
      </c>
      <c r="AV29" s="28">
        <f t="shared" si="9"/>
        <v>0.1103304296005998</v>
      </c>
      <c r="AW29" s="28">
        <f t="shared" si="9"/>
        <v>6.3925078744008434E-2</v>
      </c>
      <c r="AX29" s="28">
        <f t="shared" si="9"/>
        <v>1.7519727887417069E-2</v>
      </c>
      <c r="AY29" s="28">
        <f t="shared" si="9"/>
        <v>-2.8885622969174296E-2</v>
      </c>
      <c r="AZ29" s="28">
        <f t="shared" si="9"/>
        <v>-7.5290973825765661E-2</v>
      </c>
      <c r="BA29" s="28">
        <f t="shared" si="9"/>
        <v>-0.12169632468235703</v>
      </c>
      <c r="BB29" s="29">
        <f t="shared" si="9"/>
        <v>1.7519727887417069E-2</v>
      </c>
      <c r="BC29" s="76">
        <f t="shared" si="6"/>
        <v>20</v>
      </c>
      <c r="BD29" s="75">
        <f t="shared" si="3"/>
        <v>68</v>
      </c>
    </row>
    <row r="30" spans="1:56">
      <c r="A30" s="70"/>
      <c r="B30" s="73">
        <f t="shared" si="4"/>
        <v>18.888888888888889</v>
      </c>
      <c r="C30" s="70">
        <f t="shared" si="1"/>
        <v>66</v>
      </c>
      <c r="D30" s="27">
        <f t="shared" si="5"/>
        <v>2.0735440251686841</v>
      </c>
      <c r="E30" s="28">
        <f t="shared" si="9"/>
        <v>1.9653363463978979</v>
      </c>
      <c r="F30" s="28">
        <f t="shared" si="9"/>
        <v>1.9220532748895836</v>
      </c>
      <c r="G30" s="28">
        <f t="shared" si="9"/>
        <v>1.878770203381269</v>
      </c>
      <c r="H30" s="28">
        <f t="shared" si="9"/>
        <v>1.8354871318729546</v>
      </c>
      <c r="I30" s="28">
        <f t="shared" si="9"/>
        <v>1.7922040603646403</v>
      </c>
      <c r="J30" s="28">
        <f t="shared" si="9"/>
        <v>1.7489209888563257</v>
      </c>
      <c r="K30" s="28">
        <f t="shared" si="9"/>
        <v>1.7056379173480114</v>
      </c>
      <c r="L30" s="28">
        <f t="shared" si="9"/>
        <v>1.6623548458396971</v>
      </c>
      <c r="M30" s="28">
        <f t="shared" si="9"/>
        <v>1.6190717743313825</v>
      </c>
      <c r="N30" s="28">
        <f t="shared" si="9"/>
        <v>1.5757887028230679</v>
      </c>
      <c r="O30" s="28">
        <f t="shared" si="9"/>
        <v>1.5325056313147538</v>
      </c>
      <c r="P30" s="28">
        <f t="shared" si="9"/>
        <v>1.4892225598064392</v>
      </c>
      <c r="Q30" s="28">
        <f t="shared" si="9"/>
        <v>1.4459394882981247</v>
      </c>
      <c r="R30" s="28">
        <f t="shared" si="9"/>
        <v>1.4026564167898106</v>
      </c>
      <c r="S30" s="28">
        <f t="shared" si="9"/>
        <v>1.359373345281496</v>
      </c>
      <c r="T30" s="28">
        <f t="shared" si="9"/>
        <v>1.3160902737731814</v>
      </c>
      <c r="U30" s="28">
        <f t="shared" si="9"/>
        <v>1.2728072022648673</v>
      </c>
      <c r="V30" s="28">
        <f t="shared" si="9"/>
        <v>1.2295241307565528</v>
      </c>
      <c r="W30" s="28">
        <f t="shared" si="9"/>
        <v>1.1862410592482382</v>
      </c>
      <c r="X30" s="28">
        <f t="shared" si="9"/>
        <v>1.1429579877399241</v>
      </c>
      <c r="Y30" s="28">
        <f t="shared" si="9"/>
        <v>1.0996749162316095</v>
      </c>
      <c r="Z30" s="28">
        <f t="shared" si="9"/>
        <v>1.0563918447232949</v>
      </c>
      <c r="AA30" s="28">
        <f t="shared" si="9"/>
        <v>1.0131087732149806</v>
      </c>
      <c r="AB30" s="28">
        <f t="shared" si="9"/>
        <v>0.96982570170666604</v>
      </c>
      <c r="AC30" s="28">
        <f t="shared" si="9"/>
        <v>0.92654263019835192</v>
      </c>
      <c r="AD30" s="28">
        <f t="shared" si="9"/>
        <v>0.88325955869003736</v>
      </c>
      <c r="AE30" s="28">
        <f t="shared" si="9"/>
        <v>0.83997648718172302</v>
      </c>
      <c r="AF30" s="28">
        <f t="shared" si="9"/>
        <v>0.79669341567340846</v>
      </c>
      <c r="AG30" s="28">
        <f t="shared" si="9"/>
        <v>0.75341034416509411</v>
      </c>
      <c r="AH30" s="28">
        <f t="shared" si="9"/>
        <v>0.71012727265677955</v>
      </c>
      <c r="AI30" s="28">
        <f t="shared" si="9"/>
        <v>0.66684420114846543</v>
      </c>
      <c r="AJ30" s="28">
        <f t="shared" si="9"/>
        <v>0.62356112964015087</v>
      </c>
      <c r="AK30" s="28">
        <f t="shared" si="9"/>
        <v>0.58027805813183653</v>
      </c>
      <c r="AL30" s="28">
        <f t="shared" si="9"/>
        <v>0.53699498662352196</v>
      </c>
      <c r="AM30" s="28">
        <f t="shared" si="9"/>
        <v>0.49371191511520762</v>
      </c>
      <c r="AN30" s="28">
        <f t="shared" ref="E30:BB35" si="10">((610.7)*10^((7.5*$B30)/(237.3+$B30))/1000)-((610.7)*10^((7.5*$B30+$B$4)/(237.3+$B30+$B$4))/1000)*(AN$9/100)</f>
        <v>0.45042884360689306</v>
      </c>
      <c r="AO30" s="28">
        <f t="shared" si="10"/>
        <v>0.40714577209857894</v>
      </c>
      <c r="AP30" s="28">
        <f t="shared" si="10"/>
        <v>0.36386270059026438</v>
      </c>
      <c r="AQ30" s="28">
        <f t="shared" si="10"/>
        <v>0.32057962908195003</v>
      </c>
      <c r="AR30" s="28">
        <f t="shared" si="10"/>
        <v>0.27729655757363547</v>
      </c>
      <c r="AS30" s="28">
        <f t="shared" si="10"/>
        <v>0.23401348606532113</v>
      </c>
      <c r="AT30" s="28">
        <f t="shared" si="10"/>
        <v>0.19073041455700657</v>
      </c>
      <c r="AU30" s="28">
        <f t="shared" si="10"/>
        <v>0.14744734304869223</v>
      </c>
      <c r="AV30" s="28">
        <f t="shared" si="10"/>
        <v>0.10416427154037811</v>
      </c>
      <c r="AW30" s="28">
        <f t="shared" si="10"/>
        <v>6.0881200032063543E-2</v>
      </c>
      <c r="AX30" s="28">
        <f t="shared" si="10"/>
        <v>1.7598128523748979E-2</v>
      </c>
      <c r="AY30" s="28">
        <f t="shared" si="10"/>
        <v>-2.5684942984565584E-2</v>
      </c>
      <c r="AZ30" s="28">
        <f t="shared" si="10"/>
        <v>-6.8968014492880148E-2</v>
      </c>
      <c r="BA30" s="28">
        <f t="shared" si="10"/>
        <v>-0.11225108600119427</v>
      </c>
      <c r="BB30" s="29">
        <f t="shared" si="10"/>
        <v>1.7598128523748979E-2</v>
      </c>
      <c r="BC30" s="76">
        <f t="shared" si="6"/>
        <v>18.888888888888889</v>
      </c>
      <c r="BD30" s="75">
        <f t="shared" si="3"/>
        <v>66</v>
      </c>
    </row>
    <row r="31" spans="1:56">
      <c r="A31" s="70"/>
      <c r="B31" s="73">
        <f t="shared" si="4"/>
        <v>17.777777777777779</v>
      </c>
      <c r="C31" s="70">
        <f t="shared" si="1"/>
        <v>64</v>
      </c>
      <c r="D31" s="27">
        <f t="shared" si="5"/>
        <v>1.9340403079187922</v>
      </c>
      <c r="E31" s="28">
        <f t="shared" si="10"/>
        <v>1.8331748478767631</v>
      </c>
      <c r="F31" s="28">
        <f t="shared" si="10"/>
        <v>1.7928286638599515</v>
      </c>
      <c r="G31" s="28">
        <f t="shared" si="10"/>
        <v>1.75248247984314</v>
      </c>
      <c r="H31" s="28">
        <f t="shared" si="10"/>
        <v>1.7121362958263284</v>
      </c>
      <c r="I31" s="28">
        <f t="shared" si="10"/>
        <v>1.6717901118095166</v>
      </c>
      <c r="J31" s="28">
        <f t="shared" si="10"/>
        <v>1.6314439277927051</v>
      </c>
      <c r="K31" s="28">
        <f t="shared" si="10"/>
        <v>1.5910977437758933</v>
      </c>
      <c r="L31" s="28">
        <f t="shared" si="10"/>
        <v>1.5507515597590817</v>
      </c>
      <c r="M31" s="28">
        <f t="shared" si="10"/>
        <v>1.5104053757422702</v>
      </c>
      <c r="N31" s="28">
        <f t="shared" si="10"/>
        <v>1.4700591917254586</v>
      </c>
      <c r="O31" s="28">
        <f t="shared" si="10"/>
        <v>1.4297130077086471</v>
      </c>
      <c r="P31" s="28">
        <f t="shared" si="10"/>
        <v>1.3893668236918353</v>
      </c>
      <c r="Q31" s="28">
        <f t="shared" si="10"/>
        <v>1.3490206396750235</v>
      </c>
      <c r="R31" s="28">
        <f t="shared" si="10"/>
        <v>1.3086744556582119</v>
      </c>
      <c r="S31" s="28">
        <f t="shared" si="10"/>
        <v>1.2683282716414004</v>
      </c>
      <c r="T31" s="28">
        <f t="shared" si="10"/>
        <v>1.2279820876245888</v>
      </c>
      <c r="U31" s="28">
        <f t="shared" si="10"/>
        <v>1.1876359036077773</v>
      </c>
      <c r="V31" s="28">
        <f t="shared" si="10"/>
        <v>1.1472897195909655</v>
      </c>
      <c r="W31" s="28">
        <f t="shared" si="10"/>
        <v>1.1069435355741537</v>
      </c>
      <c r="X31" s="28">
        <f t="shared" si="10"/>
        <v>1.0665973515573421</v>
      </c>
      <c r="Y31" s="28">
        <f t="shared" si="10"/>
        <v>1.0262511675405306</v>
      </c>
      <c r="Z31" s="28">
        <f t="shared" si="10"/>
        <v>0.98590498352371903</v>
      </c>
      <c r="AA31" s="28">
        <f t="shared" si="10"/>
        <v>0.94555879950690724</v>
      </c>
      <c r="AB31" s="28">
        <f t="shared" si="10"/>
        <v>0.90521261549009568</v>
      </c>
      <c r="AC31" s="28">
        <f t="shared" si="10"/>
        <v>0.86486643147328413</v>
      </c>
      <c r="AD31" s="28">
        <f t="shared" si="10"/>
        <v>0.82452024745647257</v>
      </c>
      <c r="AE31" s="28">
        <f t="shared" si="10"/>
        <v>0.78417406343966078</v>
      </c>
      <c r="AF31" s="28">
        <f t="shared" si="10"/>
        <v>0.74382787942284923</v>
      </c>
      <c r="AG31" s="28">
        <f t="shared" si="10"/>
        <v>0.70348169540603744</v>
      </c>
      <c r="AH31" s="28">
        <f t="shared" si="10"/>
        <v>0.66313551138922588</v>
      </c>
      <c r="AI31" s="28">
        <f t="shared" si="10"/>
        <v>0.62278932737241433</v>
      </c>
      <c r="AJ31" s="28">
        <f t="shared" si="10"/>
        <v>0.58244314335560277</v>
      </c>
      <c r="AK31" s="28">
        <f t="shared" si="10"/>
        <v>0.54209695933879098</v>
      </c>
      <c r="AL31" s="28">
        <f t="shared" si="10"/>
        <v>0.50175077532197943</v>
      </c>
      <c r="AM31" s="28">
        <f t="shared" si="10"/>
        <v>0.46140459130516764</v>
      </c>
      <c r="AN31" s="28">
        <f t="shared" si="10"/>
        <v>0.42105840728835608</v>
      </c>
      <c r="AO31" s="28">
        <f t="shared" si="10"/>
        <v>0.38071222327154453</v>
      </c>
      <c r="AP31" s="28">
        <f t="shared" si="10"/>
        <v>0.34036603925473297</v>
      </c>
      <c r="AQ31" s="28">
        <f t="shared" si="10"/>
        <v>0.30001985523792118</v>
      </c>
      <c r="AR31" s="28">
        <f t="shared" si="10"/>
        <v>0.25967367122110963</v>
      </c>
      <c r="AS31" s="28">
        <f t="shared" si="10"/>
        <v>0.21932748720429784</v>
      </c>
      <c r="AT31" s="28">
        <f t="shared" si="10"/>
        <v>0.17898130318748628</v>
      </c>
      <c r="AU31" s="28">
        <f t="shared" si="10"/>
        <v>0.13863511917067473</v>
      </c>
      <c r="AV31" s="28">
        <f t="shared" si="10"/>
        <v>9.8288935153863166E-2</v>
      </c>
      <c r="AW31" s="28">
        <f t="shared" si="10"/>
        <v>5.7942751137051385E-2</v>
      </c>
      <c r="AX31" s="28">
        <f t="shared" si="10"/>
        <v>1.7596567120239825E-2</v>
      </c>
      <c r="AY31" s="28">
        <f t="shared" si="10"/>
        <v>-2.2749616896571734E-2</v>
      </c>
      <c r="AZ31" s="28">
        <f t="shared" si="10"/>
        <v>-6.3095800913383293E-2</v>
      </c>
      <c r="BA31" s="28">
        <f t="shared" si="10"/>
        <v>-0.1034419849301953</v>
      </c>
      <c r="BB31" s="29">
        <f t="shared" si="10"/>
        <v>1.7596567120239825E-2</v>
      </c>
      <c r="BC31" s="76">
        <f t="shared" si="6"/>
        <v>17.777777777777779</v>
      </c>
      <c r="BD31" s="75">
        <f t="shared" si="3"/>
        <v>64</v>
      </c>
    </row>
    <row r="32" spans="1:56">
      <c r="A32" s="70"/>
      <c r="B32" s="73">
        <f t="shared" si="4"/>
        <v>16.666666666666668</v>
      </c>
      <c r="C32" s="70">
        <f t="shared" si="1"/>
        <v>62</v>
      </c>
      <c r="D32" s="27">
        <f t="shared" si="5"/>
        <v>1.8028235158462007</v>
      </c>
      <c r="E32" s="28">
        <f t="shared" si="10"/>
        <v>1.7088603298684146</v>
      </c>
      <c r="F32" s="28">
        <f t="shared" si="10"/>
        <v>1.6712750554773002</v>
      </c>
      <c r="G32" s="28">
        <f t="shared" si="10"/>
        <v>1.6336897810861859</v>
      </c>
      <c r="H32" s="28">
        <f t="shared" si="10"/>
        <v>1.5961045066950714</v>
      </c>
      <c r="I32" s="28">
        <f t="shared" si="10"/>
        <v>1.5585192323039569</v>
      </c>
      <c r="J32" s="28">
        <f t="shared" si="10"/>
        <v>1.5209339579128425</v>
      </c>
      <c r="K32" s="28">
        <f t="shared" si="10"/>
        <v>1.4833486835217282</v>
      </c>
      <c r="L32" s="28">
        <f t="shared" si="10"/>
        <v>1.4457634091306137</v>
      </c>
      <c r="M32" s="28">
        <f t="shared" si="10"/>
        <v>1.4081781347394993</v>
      </c>
      <c r="N32" s="28">
        <f t="shared" si="10"/>
        <v>1.3705928603483848</v>
      </c>
      <c r="O32" s="28">
        <f t="shared" si="10"/>
        <v>1.3330075859572705</v>
      </c>
      <c r="P32" s="28">
        <f t="shared" si="10"/>
        <v>1.2954223115661561</v>
      </c>
      <c r="Q32" s="28">
        <f t="shared" si="10"/>
        <v>1.2578370371750416</v>
      </c>
      <c r="R32" s="28">
        <f t="shared" si="10"/>
        <v>1.2202517627839273</v>
      </c>
      <c r="S32" s="28">
        <f t="shared" si="10"/>
        <v>1.1826664883928126</v>
      </c>
      <c r="T32" s="28">
        <f t="shared" si="10"/>
        <v>1.1450812140016984</v>
      </c>
      <c r="U32" s="28">
        <f t="shared" si="10"/>
        <v>1.1074959396105839</v>
      </c>
      <c r="V32" s="28">
        <f t="shared" si="10"/>
        <v>1.0699106652194694</v>
      </c>
      <c r="W32" s="28">
        <f t="shared" si="10"/>
        <v>1.0323253908283552</v>
      </c>
      <c r="X32" s="28">
        <f t="shared" si="10"/>
        <v>0.9947401164372407</v>
      </c>
      <c r="Y32" s="28">
        <f t="shared" si="10"/>
        <v>0.95715484204612622</v>
      </c>
      <c r="Z32" s="28">
        <f t="shared" si="10"/>
        <v>0.91956956765501174</v>
      </c>
      <c r="AA32" s="28">
        <f t="shared" si="10"/>
        <v>0.88198429326389727</v>
      </c>
      <c r="AB32" s="28">
        <f t="shared" si="10"/>
        <v>0.84439901887278279</v>
      </c>
      <c r="AC32" s="28">
        <f t="shared" si="10"/>
        <v>0.80681374448166854</v>
      </c>
      <c r="AD32" s="28">
        <f t="shared" si="10"/>
        <v>0.76922847009055406</v>
      </c>
      <c r="AE32" s="28">
        <f t="shared" si="10"/>
        <v>0.73164319569943959</v>
      </c>
      <c r="AF32" s="28">
        <f t="shared" si="10"/>
        <v>0.69405792130832533</v>
      </c>
      <c r="AG32" s="28">
        <f t="shared" si="10"/>
        <v>0.65647264691721086</v>
      </c>
      <c r="AH32" s="28">
        <f t="shared" si="10"/>
        <v>0.61888737252609638</v>
      </c>
      <c r="AI32" s="28">
        <f t="shared" si="10"/>
        <v>0.58130209813498213</v>
      </c>
      <c r="AJ32" s="28">
        <f t="shared" si="10"/>
        <v>0.54371682374386765</v>
      </c>
      <c r="AK32" s="28">
        <f t="shared" si="10"/>
        <v>0.50613154935275317</v>
      </c>
      <c r="AL32" s="28">
        <f t="shared" si="10"/>
        <v>0.4685462749616387</v>
      </c>
      <c r="AM32" s="28">
        <f t="shared" si="10"/>
        <v>0.43096100057052422</v>
      </c>
      <c r="AN32" s="28">
        <f t="shared" si="10"/>
        <v>0.39337572617940975</v>
      </c>
      <c r="AO32" s="28">
        <f t="shared" si="10"/>
        <v>0.35579045178829549</v>
      </c>
      <c r="AP32" s="28">
        <f t="shared" si="10"/>
        <v>0.31820517739718102</v>
      </c>
      <c r="AQ32" s="28">
        <f t="shared" si="10"/>
        <v>0.28061990300606654</v>
      </c>
      <c r="AR32" s="28">
        <f t="shared" si="10"/>
        <v>0.24303462861495229</v>
      </c>
      <c r="AS32" s="28">
        <f t="shared" si="10"/>
        <v>0.20544935422383781</v>
      </c>
      <c r="AT32" s="28">
        <f t="shared" si="10"/>
        <v>0.16786407983272333</v>
      </c>
      <c r="AU32" s="28">
        <f t="shared" si="10"/>
        <v>0.13027880544160908</v>
      </c>
      <c r="AV32" s="28">
        <f t="shared" si="10"/>
        <v>9.2693531050494604E-2</v>
      </c>
      <c r="AW32" s="28">
        <f t="shared" si="10"/>
        <v>5.5108256659380128E-2</v>
      </c>
      <c r="AX32" s="28">
        <f t="shared" si="10"/>
        <v>1.7522982268265652E-2</v>
      </c>
      <c r="AY32" s="28">
        <f t="shared" si="10"/>
        <v>-2.0062292122848824E-2</v>
      </c>
      <c r="AZ32" s="28">
        <f t="shared" si="10"/>
        <v>-5.76475665139633E-2</v>
      </c>
      <c r="BA32" s="28">
        <f t="shared" si="10"/>
        <v>-9.5232840905077776E-2</v>
      </c>
      <c r="BB32" s="29">
        <f t="shared" si="10"/>
        <v>1.7522982268265652E-2</v>
      </c>
      <c r="BC32" s="76">
        <f t="shared" si="6"/>
        <v>16.666666666666668</v>
      </c>
      <c r="BD32" s="75">
        <f t="shared" si="3"/>
        <v>62</v>
      </c>
    </row>
    <row r="33" spans="1:56">
      <c r="A33" s="70"/>
      <c r="B33" s="73">
        <f t="shared" si="4"/>
        <v>15.555555555555557</v>
      </c>
      <c r="C33" s="70">
        <f t="shared" si="1"/>
        <v>60</v>
      </c>
      <c r="D33" s="27">
        <f t="shared" si="5"/>
        <v>1.6794723328001555</v>
      </c>
      <c r="E33" s="28">
        <f t="shared" si="10"/>
        <v>1.5919940427690635</v>
      </c>
      <c r="F33" s="28">
        <f t="shared" si="10"/>
        <v>1.5570027267566267</v>
      </c>
      <c r="G33" s="28">
        <f t="shared" si="10"/>
        <v>1.5220114107441898</v>
      </c>
      <c r="H33" s="28">
        <f t="shared" si="10"/>
        <v>1.4870200947317529</v>
      </c>
      <c r="I33" s="28">
        <f t="shared" si="10"/>
        <v>1.4520287787193162</v>
      </c>
      <c r="J33" s="28">
        <f t="shared" si="10"/>
        <v>1.4170374627068794</v>
      </c>
      <c r="K33" s="28">
        <f t="shared" si="10"/>
        <v>1.3820461466944427</v>
      </c>
      <c r="L33" s="28">
        <f t="shared" si="10"/>
        <v>1.3470548306820058</v>
      </c>
      <c r="M33" s="28">
        <f t="shared" si="10"/>
        <v>1.3120635146695689</v>
      </c>
      <c r="N33" s="28">
        <f t="shared" si="10"/>
        <v>1.2770721986571321</v>
      </c>
      <c r="O33" s="28">
        <f t="shared" si="10"/>
        <v>1.2420808826446954</v>
      </c>
      <c r="P33" s="28">
        <f t="shared" si="10"/>
        <v>1.2070895666322585</v>
      </c>
      <c r="Q33" s="28">
        <f t="shared" si="10"/>
        <v>1.1720982506198216</v>
      </c>
      <c r="R33" s="28">
        <f t="shared" si="10"/>
        <v>1.137106934607385</v>
      </c>
      <c r="S33" s="28">
        <f t="shared" si="10"/>
        <v>1.1021156185949481</v>
      </c>
      <c r="T33" s="28">
        <f t="shared" si="10"/>
        <v>1.0671243025825112</v>
      </c>
      <c r="U33" s="28">
        <f t="shared" si="10"/>
        <v>1.0321329865700746</v>
      </c>
      <c r="V33" s="28">
        <f t="shared" si="10"/>
        <v>0.99714167055763769</v>
      </c>
      <c r="W33" s="28">
        <f t="shared" si="10"/>
        <v>0.96215035454520081</v>
      </c>
      <c r="X33" s="28">
        <f t="shared" si="10"/>
        <v>0.92715903853276416</v>
      </c>
      <c r="Y33" s="28">
        <f t="shared" si="10"/>
        <v>0.89216772252032728</v>
      </c>
      <c r="Z33" s="28">
        <f t="shared" si="10"/>
        <v>0.8571764065078904</v>
      </c>
      <c r="AA33" s="28">
        <f t="shared" si="10"/>
        <v>0.82218509049545363</v>
      </c>
      <c r="AB33" s="28">
        <f t="shared" si="10"/>
        <v>0.78719377448301675</v>
      </c>
      <c r="AC33" s="28">
        <f t="shared" si="10"/>
        <v>0.7522024584705802</v>
      </c>
      <c r="AD33" s="28">
        <f t="shared" si="10"/>
        <v>0.71721114245814332</v>
      </c>
      <c r="AE33" s="28">
        <f t="shared" si="10"/>
        <v>0.68221982644570645</v>
      </c>
      <c r="AF33" s="28">
        <f t="shared" si="10"/>
        <v>0.64722851043326957</v>
      </c>
      <c r="AG33" s="28">
        <f t="shared" si="10"/>
        <v>0.61223719442083269</v>
      </c>
      <c r="AH33" s="28">
        <f t="shared" si="10"/>
        <v>0.57724587840839581</v>
      </c>
      <c r="AI33" s="28">
        <f t="shared" si="10"/>
        <v>0.54225456239595937</v>
      </c>
      <c r="AJ33" s="28">
        <f t="shared" si="10"/>
        <v>0.50726324638352249</v>
      </c>
      <c r="AK33" s="28">
        <f t="shared" si="10"/>
        <v>0.47227193037108561</v>
      </c>
      <c r="AL33" s="28">
        <f t="shared" si="10"/>
        <v>0.43728061435864873</v>
      </c>
      <c r="AM33" s="28">
        <f t="shared" si="10"/>
        <v>0.40228929834621185</v>
      </c>
      <c r="AN33" s="28">
        <f t="shared" si="10"/>
        <v>0.36729798233377497</v>
      </c>
      <c r="AO33" s="28">
        <f t="shared" si="10"/>
        <v>0.33230666632133854</v>
      </c>
      <c r="AP33" s="28">
        <f t="shared" si="10"/>
        <v>0.29731535030890166</v>
      </c>
      <c r="AQ33" s="28">
        <f t="shared" si="10"/>
        <v>0.26232403429646478</v>
      </c>
      <c r="AR33" s="28">
        <f t="shared" si="10"/>
        <v>0.2273327182840279</v>
      </c>
      <c r="AS33" s="28">
        <f t="shared" si="10"/>
        <v>0.19234140227159102</v>
      </c>
      <c r="AT33" s="28">
        <f t="shared" si="10"/>
        <v>0.15735008625915414</v>
      </c>
      <c r="AU33" s="28">
        <f t="shared" si="10"/>
        <v>0.12235877024671749</v>
      </c>
      <c r="AV33" s="28">
        <f t="shared" si="10"/>
        <v>8.7367454234280828E-2</v>
      </c>
      <c r="AW33" s="28">
        <f t="shared" si="10"/>
        <v>5.2376138221843949E-2</v>
      </c>
      <c r="AX33" s="28">
        <f t="shared" si="10"/>
        <v>1.7384822209407069E-2</v>
      </c>
      <c r="AY33" s="28">
        <f t="shared" si="10"/>
        <v>-1.760649380302981E-2</v>
      </c>
      <c r="AZ33" s="28">
        <f t="shared" si="10"/>
        <v>-5.259780981546669E-2</v>
      </c>
      <c r="BA33" s="28">
        <f t="shared" si="10"/>
        <v>-8.7589125827903347E-2</v>
      </c>
      <c r="BB33" s="29">
        <f t="shared" si="10"/>
        <v>1.7384822209407069E-2</v>
      </c>
      <c r="BC33" s="76">
        <f t="shared" si="6"/>
        <v>15.555555555555557</v>
      </c>
      <c r="BD33" s="75">
        <f t="shared" si="3"/>
        <v>60</v>
      </c>
    </row>
    <row r="34" spans="1:56">
      <c r="A34" s="70"/>
      <c r="B34" s="73">
        <f t="shared" si="4"/>
        <v>14.444444444444445</v>
      </c>
      <c r="C34" s="70">
        <f t="shared" si="1"/>
        <v>58</v>
      </c>
      <c r="D34" s="27">
        <f t="shared" si="5"/>
        <v>1.5635828250876018</v>
      </c>
      <c r="E34" s="28">
        <f t="shared" si="10"/>
        <v>1.4821936797974793</v>
      </c>
      <c r="F34" s="28">
        <f t="shared" si="10"/>
        <v>1.4496380216814302</v>
      </c>
      <c r="G34" s="28">
        <f t="shared" si="10"/>
        <v>1.4170823635653811</v>
      </c>
      <c r="H34" s="28">
        <f t="shared" si="10"/>
        <v>1.384526705449332</v>
      </c>
      <c r="I34" s="28">
        <f t="shared" si="10"/>
        <v>1.3519710473332829</v>
      </c>
      <c r="J34" s="28">
        <f t="shared" si="10"/>
        <v>1.3194153892172338</v>
      </c>
      <c r="K34" s="28">
        <f t="shared" si="10"/>
        <v>1.2868597311011847</v>
      </c>
      <c r="L34" s="28">
        <f t="shared" si="10"/>
        <v>1.2543040729851358</v>
      </c>
      <c r="M34" s="28">
        <f t="shared" si="10"/>
        <v>1.2217484148690867</v>
      </c>
      <c r="N34" s="28">
        <f t="shared" si="10"/>
        <v>1.1891927567530376</v>
      </c>
      <c r="O34" s="28">
        <f t="shared" si="10"/>
        <v>1.1566370986369885</v>
      </c>
      <c r="P34" s="28">
        <f t="shared" si="10"/>
        <v>1.1240814405209394</v>
      </c>
      <c r="Q34" s="28">
        <f t="shared" si="10"/>
        <v>1.0915257824048903</v>
      </c>
      <c r="R34" s="28">
        <f t="shared" si="10"/>
        <v>1.0589701242888414</v>
      </c>
      <c r="S34" s="28">
        <f t="shared" si="10"/>
        <v>1.0264144661727923</v>
      </c>
      <c r="T34" s="28">
        <f t="shared" si="10"/>
        <v>0.99385880805674309</v>
      </c>
      <c r="U34" s="28">
        <f t="shared" si="10"/>
        <v>0.9613031499406941</v>
      </c>
      <c r="V34" s="28">
        <f t="shared" si="10"/>
        <v>0.928747491824645</v>
      </c>
      <c r="W34" s="28">
        <f t="shared" si="10"/>
        <v>0.8961918337085959</v>
      </c>
      <c r="X34" s="28">
        <f t="shared" si="10"/>
        <v>0.86363617559254691</v>
      </c>
      <c r="Y34" s="28">
        <f t="shared" si="10"/>
        <v>0.8310805174764978</v>
      </c>
      <c r="Z34" s="28">
        <f t="shared" si="10"/>
        <v>0.7985248593604487</v>
      </c>
      <c r="AA34" s="28">
        <f t="shared" si="10"/>
        <v>0.7659692012443996</v>
      </c>
      <c r="AB34" s="28">
        <f t="shared" si="10"/>
        <v>0.7334135431283505</v>
      </c>
      <c r="AC34" s="28">
        <f t="shared" si="10"/>
        <v>0.70085788501230162</v>
      </c>
      <c r="AD34" s="28">
        <f t="shared" si="10"/>
        <v>0.66830222689625252</v>
      </c>
      <c r="AE34" s="28">
        <f t="shared" si="10"/>
        <v>0.6357465687802033</v>
      </c>
      <c r="AF34" s="28">
        <f t="shared" si="10"/>
        <v>0.6031909106641542</v>
      </c>
      <c r="AG34" s="28">
        <f t="shared" si="10"/>
        <v>0.5706352525481051</v>
      </c>
      <c r="AH34" s="28">
        <f t="shared" si="10"/>
        <v>0.538079594432056</v>
      </c>
      <c r="AI34" s="28">
        <f t="shared" si="10"/>
        <v>0.50552393631600712</v>
      </c>
      <c r="AJ34" s="28">
        <f t="shared" si="10"/>
        <v>0.47296827819995801</v>
      </c>
      <c r="AK34" s="28">
        <f t="shared" si="10"/>
        <v>0.44041262008390891</v>
      </c>
      <c r="AL34" s="28">
        <f t="shared" si="10"/>
        <v>0.40785696196785981</v>
      </c>
      <c r="AM34" s="28">
        <f t="shared" si="10"/>
        <v>0.37530130385181071</v>
      </c>
      <c r="AN34" s="28">
        <f t="shared" si="10"/>
        <v>0.34274564573576161</v>
      </c>
      <c r="AO34" s="28">
        <f t="shared" si="10"/>
        <v>0.31018998761971273</v>
      </c>
      <c r="AP34" s="28">
        <f t="shared" si="10"/>
        <v>0.27763432950366362</v>
      </c>
      <c r="AQ34" s="28">
        <f t="shared" si="10"/>
        <v>0.24507867138761452</v>
      </c>
      <c r="AR34" s="28">
        <f t="shared" si="10"/>
        <v>0.21252301327156542</v>
      </c>
      <c r="AS34" s="28">
        <f t="shared" si="10"/>
        <v>0.17996735515551632</v>
      </c>
      <c r="AT34" s="28">
        <f t="shared" si="10"/>
        <v>0.14741169703946722</v>
      </c>
      <c r="AU34" s="28">
        <f t="shared" si="10"/>
        <v>0.11485603892341834</v>
      </c>
      <c r="AV34" s="28">
        <f t="shared" si="10"/>
        <v>8.2300380807369233E-2</v>
      </c>
      <c r="AW34" s="28">
        <f t="shared" si="10"/>
        <v>4.9744722691320131E-2</v>
      </c>
      <c r="AX34" s="28">
        <f t="shared" si="10"/>
        <v>1.7189064575271029E-2</v>
      </c>
      <c r="AY34" s="28">
        <f t="shared" si="10"/>
        <v>-1.5366593540778073E-2</v>
      </c>
      <c r="AZ34" s="28">
        <f t="shared" si="10"/>
        <v>-4.7922251656827175E-2</v>
      </c>
      <c r="BA34" s="28">
        <f t="shared" si="10"/>
        <v>-8.0477909772876277E-2</v>
      </c>
      <c r="BB34" s="29">
        <f t="shared" si="10"/>
        <v>1.7189064575271029E-2</v>
      </c>
      <c r="BC34" s="76">
        <f t="shared" si="6"/>
        <v>14.444444444444445</v>
      </c>
      <c r="BD34" s="75">
        <f t="shared" si="3"/>
        <v>58</v>
      </c>
    </row>
    <row r="35" spans="1:56">
      <c r="A35" s="70"/>
      <c r="B35" s="73">
        <f t="shared" si="4"/>
        <v>13.333333333333334</v>
      </c>
      <c r="C35" s="70">
        <f t="shared" si="1"/>
        <v>56</v>
      </c>
      <c r="D35" s="27">
        <f t="shared" si="5"/>
        <v>1.454767921504452</v>
      </c>
      <c r="E35" s="28">
        <f t="shared" si="10"/>
        <v>1.3790928854122173</v>
      </c>
      <c r="F35" s="28">
        <f t="shared" si="10"/>
        <v>1.3488228709753236</v>
      </c>
      <c r="G35" s="28">
        <f t="shared" si="10"/>
        <v>1.3185528565384297</v>
      </c>
      <c r="H35" s="28">
        <f t="shared" si="10"/>
        <v>1.288282842101536</v>
      </c>
      <c r="I35" s="28">
        <f t="shared" si="10"/>
        <v>1.2580128276646421</v>
      </c>
      <c r="J35" s="28">
        <f t="shared" si="10"/>
        <v>1.2277428132277484</v>
      </c>
      <c r="K35" s="28">
        <f t="shared" si="10"/>
        <v>1.1974727987908544</v>
      </c>
      <c r="L35" s="28">
        <f t="shared" si="10"/>
        <v>1.1672027843539607</v>
      </c>
      <c r="M35" s="28">
        <f t="shared" si="10"/>
        <v>1.1369327699170668</v>
      </c>
      <c r="N35" s="28">
        <f t="shared" si="10"/>
        <v>1.1066627554801731</v>
      </c>
      <c r="O35" s="28">
        <f t="shared" si="10"/>
        <v>1.0763927410432792</v>
      </c>
      <c r="P35" s="28">
        <f t="shared" si="10"/>
        <v>1.0461227266063855</v>
      </c>
      <c r="Q35" s="28">
        <f t="shared" si="10"/>
        <v>1.0158527121694916</v>
      </c>
      <c r="R35" s="28">
        <f t="shared" si="10"/>
        <v>0.98558269773259777</v>
      </c>
      <c r="S35" s="28">
        <f t="shared" si="10"/>
        <v>0.95531268329570396</v>
      </c>
      <c r="T35" s="28">
        <f t="shared" si="10"/>
        <v>0.92504266885881015</v>
      </c>
      <c r="U35" s="28">
        <f t="shared" si="10"/>
        <v>0.89477265442191634</v>
      </c>
      <c r="V35" s="28">
        <f t="shared" si="10"/>
        <v>0.86450263998502253</v>
      </c>
      <c r="W35" s="28">
        <f t="shared" si="10"/>
        <v>0.83423262554812871</v>
      </c>
      <c r="X35" s="28">
        <f t="shared" si="10"/>
        <v>0.8039626111112349</v>
      </c>
      <c r="Y35" s="28">
        <f t="shared" si="10"/>
        <v>0.77369259667434109</v>
      </c>
      <c r="Z35" s="28">
        <f t="shared" si="10"/>
        <v>0.74342258223744728</v>
      </c>
      <c r="AA35" s="28">
        <f t="shared" si="10"/>
        <v>0.71315256780055336</v>
      </c>
      <c r="AB35" s="28">
        <f t="shared" si="10"/>
        <v>0.68288255336365955</v>
      </c>
      <c r="AC35" s="28">
        <f t="shared" si="10"/>
        <v>0.65261253892676585</v>
      </c>
      <c r="AD35" s="28">
        <f t="shared" si="10"/>
        <v>0.62234252448987204</v>
      </c>
      <c r="AE35" s="28">
        <f t="shared" si="10"/>
        <v>0.59207251005297823</v>
      </c>
      <c r="AF35" s="28">
        <f t="shared" si="10"/>
        <v>0.56180249561608442</v>
      </c>
      <c r="AG35" s="28">
        <f t="shared" si="10"/>
        <v>0.5315324811791905</v>
      </c>
      <c r="AH35" s="28">
        <f t="shared" si="10"/>
        <v>0.50126246674229669</v>
      </c>
      <c r="AI35" s="28">
        <f t="shared" si="10"/>
        <v>0.47099245230540299</v>
      </c>
      <c r="AJ35" s="28">
        <f t="shared" si="10"/>
        <v>0.44072243786850906</v>
      </c>
      <c r="AK35" s="28">
        <f t="shared" si="10"/>
        <v>0.41045242343161537</v>
      </c>
      <c r="AL35" s="28">
        <f t="shared" si="10"/>
        <v>0.38018240899472144</v>
      </c>
      <c r="AM35" s="28">
        <f t="shared" si="10"/>
        <v>0.34991239455782774</v>
      </c>
      <c r="AN35" s="28">
        <f t="shared" si="10"/>
        <v>0.31964238012093382</v>
      </c>
      <c r="AO35" s="28">
        <f t="shared" si="10"/>
        <v>0.28937236568404012</v>
      </c>
      <c r="AP35" s="28">
        <f t="shared" si="10"/>
        <v>0.2591023512471462</v>
      </c>
      <c r="AQ35" s="28">
        <f t="shared" si="10"/>
        <v>0.2288323368102525</v>
      </c>
      <c r="AR35" s="28">
        <f t="shared" si="10"/>
        <v>0.19856232237335858</v>
      </c>
      <c r="AS35" s="28">
        <f t="shared" ref="E35:BB38" si="11">((610.7)*10^((7.5*$B35)/(237.3+$B35))/1000)-((610.7)*10^((7.5*$B35+$B$4)/(237.3+$B35+$B$4))/1000)*(AS$9/100)</f>
        <v>0.16829230793646466</v>
      </c>
      <c r="AT35" s="28">
        <f t="shared" si="11"/>
        <v>0.13802229349957096</v>
      </c>
      <c r="AU35" s="28">
        <f t="shared" si="11"/>
        <v>0.10775227906267726</v>
      </c>
      <c r="AV35" s="28">
        <f t="shared" si="11"/>
        <v>7.7482264625783337E-2</v>
      </c>
      <c r="AW35" s="28">
        <f t="shared" si="11"/>
        <v>4.7212250188889637E-2</v>
      </c>
      <c r="AX35" s="28">
        <f t="shared" si="11"/>
        <v>1.6942235751995716E-2</v>
      </c>
      <c r="AY35" s="28">
        <f t="shared" si="11"/>
        <v>-1.3327778684898206E-2</v>
      </c>
      <c r="AZ35" s="28">
        <f t="shared" si="11"/>
        <v>-4.3597793121791906E-2</v>
      </c>
      <c r="BA35" s="28">
        <f t="shared" si="11"/>
        <v>-7.3867807558685827E-2</v>
      </c>
      <c r="BB35" s="29">
        <f t="shared" si="11"/>
        <v>1.6942235751995716E-2</v>
      </c>
      <c r="BC35" s="76">
        <f t="shared" si="6"/>
        <v>13.333333333333334</v>
      </c>
      <c r="BD35" s="75">
        <f t="shared" si="3"/>
        <v>56</v>
      </c>
    </row>
    <row r="36" spans="1:56">
      <c r="A36" s="70"/>
      <c r="B36" s="73">
        <f t="shared" si="4"/>
        <v>12.222222222222223</v>
      </c>
      <c r="C36" s="70">
        <f t="shared" si="1"/>
        <v>54</v>
      </c>
      <c r="D36" s="27">
        <f t="shared" si="5"/>
        <v>1.3526569009320286</v>
      </c>
      <c r="E36" s="28">
        <f t="shared" si="11"/>
        <v>1.2823407708756871</v>
      </c>
      <c r="F36" s="28">
        <f t="shared" si="11"/>
        <v>1.2542143188531507</v>
      </c>
      <c r="G36" s="28">
        <f t="shared" si="11"/>
        <v>1.2260878668306141</v>
      </c>
      <c r="H36" s="28">
        <f t="shared" si="11"/>
        <v>1.1979614148080775</v>
      </c>
      <c r="I36" s="28">
        <f t="shared" si="11"/>
        <v>1.1698349627855409</v>
      </c>
      <c r="J36" s="28">
        <f t="shared" si="11"/>
        <v>1.1417085107630045</v>
      </c>
      <c r="K36" s="28">
        <f t="shared" si="11"/>
        <v>1.1135820587404679</v>
      </c>
      <c r="L36" s="28">
        <f t="shared" si="11"/>
        <v>1.0854556067179315</v>
      </c>
      <c r="M36" s="28">
        <f t="shared" si="11"/>
        <v>1.0573291546953949</v>
      </c>
      <c r="N36" s="28">
        <f t="shared" si="11"/>
        <v>1.0292027026728583</v>
      </c>
      <c r="O36" s="28">
        <f t="shared" si="11"/>
        <v>1.0010762506503217</v>
      </c>
      <c r="P36" s="28">
        <f t="shared" si="11"/>
        <v>0.97294979862778519</v>
      </c>
      <c r="Q36" s="28">
        <f t="shared" si="11"/>
        <v>0.94482334660524858</v>
      </c>
      <c r="R36" s="28">
        <f t="shared" si="11"/>
        <v>0.91669689458271209</v>
      </c>
      <c r="S36" s="28">
        <f t="shared" si="11"/>
        <v>0.88857044256017559</v>
      </c>
      <c r="T36" s="28">
        <f t="shared" si="11"/>
        <v>0.86044399053763898</v>
      </c>
      <c r="U36" s="28">
        <f t="shared" si="11"/>
        <v>0.83231753851510248</v>
      </c>
      <c r="V36" s="28">
        <f t="shared" si="11"/>
        <v>0.80419108649256588</v>
      </c>
      <c r="W36" s="28">
        <f t="shared" si="11"/>
        <v>0.77606463447002938</v>
      </c>
      <c r="X36" s="28">
        <f t="shared" si="11"/>
        <v>0.74793818244749288</v>
      </c>
      <c r="Y36" s="28">
        <f t="shared" si="11"/>
        <v>0.71981173042495628</v>
      </c>
      <c r="Z36" s="28">
        <f t="shared" si="11"/>
        <v>0.69168527840241967</v>
      </c>
      <c r="AA36" s="28">
        <f t="shared" si="11"/>
        <v>0.66355882637988317</v>
      </c>
      <c r="AB36" s="28">
        <f t="shared" si="11"/>
        <v>0.63543237435734656</v>
      </c>
      <c r="AC36" s="28">
        <f t="shared" si="11"/>
        <v>0.60730592233481018</v>
      </c>
      <c r="AD36" s="28">
        <f t="shared" si="11"/>
        <v>0.57917947031227357</v>
      </c>
      <c r="AE36" s="28">
        <f t="shared" si="11"/>
        <v>0.55105301828973696</v>
      </c>
      <c r="AF36" s="28">
        <f t="shared" si="11"/>
        <v>0.52292656626720047</v>
      </c>
      <c r="AG36" s="28">
        <f t="shared" si="11"/>
        <v>0.49480011424466386</v>
      </c>
      <c r="AH36" s="28">
        <f t="shared" si="11"/>
        <v>0.46667366222212725</v>
      </c>
      <c r="AI36" s="28">
        <f t="shared" si="11"/>
        <v>0.43854721019959086</v>
      </c>
      <c r="AJ36" s="28">
        <f t="shared" si="11"/>
        <v>0.41042075817705426</v>
      </c>
      <c r="AK36" s="28">
        <f t="shared" si="11"/>
        <v>0.38229430615451765</v>
      </c>
      <c r="AL36" s="28">
        <f t="shared" si="11"/>
        <v>0.35416785413198126</v>
      </c>
      <c r="AM36" s="28">
        <f t="shared" si="11"/>
        <v>0.32604140210944466</v>
      </c>
      <c r="AN36" s="28">
        <f t="shared" si="11"/>
        <v>0.29791495008690805</v>
      </c>
      <c r="AO36" s="28">
        <f t="shared" si="11"/>
        <v>0.26978849806437166</v>
      </c>
      <c r="AP36" s="28">
        <f t="shared" si="11"/>
        <v>0.24166204604183505</v>
      </c>
      <c r="AQ36" s="28">
        <f t="shared" si="11"/>
        <v>0.21353559401929845</v>
      </c>
      <c r="AR36" s="28">
        <f t="shared" si="11"/>
        <v>0.18540914199676184</v>
      </c>
      <c r="AS36" s="28">
        <f t="shared" si="11"/>
        <v>0.15728268997422523</v>
      </c>
      <c r="AT36" s="28">
        <f t="shared" si="11"/>
        <v>0.12915623795168885</v>
      </c>
      <c r="AU36" s="28">
        <f t="shared" si="11"/>
        <v>0.10102978592915224</v>
      </c>
      <c r="AV36" s="28">
        <f t="shared" si="11"/>
        <v>7.2903333906615853E-2</v>
      </c>
      <c r="AW36" s="28">
        <f t="shared" si="11"/>
        <v>4.4776881884079245E-2</v>
      </c>
      <c r="AX36" s="28">
        <f t="shared" si="11"/>
        <v>1.6650429861542637E-2</v>
      </c>
      <c r="AY36" s="28">
        <f t="shared" si="11"/>
        <v>-1.1476022160993971E-2</v>
      </c>
      <c r="AZ36" s="28">
        <f t="shared" si="11"/>
        <v>-3.9602474183530578E-2</v>
      </c>
      <c r="BA36" s="28">
        <f t="shared" si="11"/>
        <v>-6.7728926206066964E-2</v>
      </c>
      <c r="BB36" s="29">
        <f t="shared" si="11"/>
        <v>1.6650429861542637E-2</v>
      </c>
      <c r="BC36" s="76">
        <f t="shared" si="6"/>
        <v>12.222222222222223</v>
      </c>
      <c r="BD36" s="75">
        <f t="shared" si="3"/>
        <v>54</v>
      </c>
    </row>
    <row r="37" spans="1:56">
      <c r="A37" s="70"/>
      <c r="B37" s="73">
        <f t="shared" si="4"/>
        <v>11.111111111111111</v>
      </c>
      <c r="C37" s="70">
        <f>C38+2</f>
        <v>52</v>
      </c>
      <c r="D37" s="27">
        <f t="shared" si="5"/>
        <v>1.2568948876537673</v>
      </c>
      <c r="E37" s="28">
        <f t="shared" si="11"/>
        <v>1.1916014371115895</v>
      </c>
      <c r="F37" s="28">
        <f t="shared" si="11"/>
        <v>1.1654840568947182</v>
      </c>
      <c r="G37" s="28">
        <f t="shared" si="11"/>
        <v>1.1393666766778472</v>
      </c>
      <c r="H37" s="28">
        <f t="shared" si="11"/>
        <v>1.1132492964609759</v>
      </c>
      <c r="I37" s="28">
        <f t="shared" si="11"/>
        <v>1.0871319162441049</v>
      </c>
      <c r="J37" s="28">
        <f t="shared" si="11"/>
        <v>1.0610145360272336</v>
      </c>
      <c r="K37" s="28">
        <f t="shared" si="11"/>
        <v>1.0348971558103626</v>
      </c>
      <c r="L37" s="28">
        <f t="shared" si="11"/>
        <v>1.0087797755934913</v>
      </c>
      <c r="M37" s="28">
        <f t="shared" si="11"/>
        <v>0.98266239537662026</v>
      </c>
      <c r="N37" s="28">
        <f t="shared" si="11"/>
        <v>0.9565450151597491</v>
      </c>
      <c r="O37" s="28">
        <f t="shared" si="11"/>
        <v>0.93042763494287795</v>
      </c>
      <c r="P37" s="28">
        <f t="shared" si="11"/>
        <v>0.90431025472600679</v>
      </c>
      <c r="Q37" s="28">
        <f t="shared" si="11"/>
        <v>0.87819287450913563</v>
      </c>
      <c r="R37" s="28">
        <f t="shared" si="11"/>
        <v>0.85207549429226459</v>
      </c>
      <c r="S37" s="28">
        <f t="shared" si="11"/>
        <v>0.82595811407539332</v>
      </c>
      <c r="T37" s="28">
        <f t="shared" si="11"/>
        <v>0.79984073385852217</v>
      </c>
      <c r="U37" s="28">
        <f t="shared" si="11"/>
        <v>0.77372335364165112</v>
      </c>
      <c r="V37" s="28">
        <f t="shared" si="11"/>
        <v>0.74760597342477997</v>
      </c>
      <c r="W37" s="28">
        <f t="shared" si="11"/>
        <v>0.72148859320790881</v>
      </c>
      <c r="X37" s="28">
        <f t="shared" si="11"/>
        <v>0.69537121299103766</v>
      </c>
      <c r="Y37" s="28">
        <f t="shared" si="11"/>
        <v>0.6692538327741665</v>
      </c>
      <c r="Z37" s="28">
        <f t="shared" si="11"/>
        <v>0.64313645255729535</v>
      </c>
      <c r="AA37" s="28">
        <f t="shared" si="11"/>
        <v>0.61701907234042419</v>
      </c>
      <c r="AB37" s="28">
        <f t="shared" si="11"/>
        <v>0.59090169212355304</v>
      </c>
      <c r="AC37" s="28">
        <f t="shared" si="11"/>
        <v>0.56478431190668199</v>
      </c>
      <c r="AD37" s="28">
        <f t="shared" si="11"/>
        <v>0.53866693168981084</v>
      </c>
      <c r="AE37" s="28">
        <f t="shared" si="11"/>
        <v>0.51254955147293968</v>
      </c>
      <c r="AF37" s="28">
        <f t="shared" si="11"/>
        <v>0.48643217125606841</v>
      </c>
      <c r="AG37" s="28">
        <f t="shared" si="11"/>
        <v>0.46031479103919726</v>
      </c>
      <c r="AH37" s="28">
        <f t="shared" si="11"/>
        <v>0.4341974108223261</v>
      </c>
      <c r="AI37" s="28">
        <f t="shared" si="11"/>
        <v>0.40808003060545506</v>
      </c>
      <c r="AJ37" s="28">
        <f t="shared" si="11"/>
        <v>0.3819626503885839</v>
      </c>
      <c r="AK37" s="28">
        <f t="shared" si="11"/>
        <v>0.35584527017171275</v>
      </c>
      <c r="AL37" s="28">
        <f t="shared" si="11"/>
        <v>0.32972788995484159</v>
      </c>
      <c r="AM37" s="28">
        <f t="shared" si="11"/>
        <v>0.30361050973797044</v>
      </c>
      <c r="AN37" s="28">
        <f t="shared" si="11"/>
        <v>0.27749312952109917</v>
      </c>
      <c r="AO37" s="28">
        <f t="shared" si="11"/>
        <v>0.25137574930422812</v>
      </c>
      <c r="AP37" s="28">
        <f t="shared" si="11"/>
        <v>0.22525836908735708</v>
      </c>
      <c r="AQ37" s="28">
        <f t="shared" si="11"/>
        <v>0.19914098887048581</v>
      </c>
      <c r="AR37" s="28">
        <f t="shared" si="11"/>
        <v>0.17302360865361477</v>
      </c>
      <c r="AS37" s="28">
        <f t="shared" si="11"/>
        <v>0.1469062284367435</v>
      </c>
      <c r="AT37" s="28">
        <f t="shared" si="11"/>
        <v>0.12078884821987246</v>
      </c>
      <c r="AU37" s="28">
        <f t="shared" si="11"/>
        <v>9.4671468003001413E-2</v>
      </c>
      <c r="AV37" s="28">
        <f t="shared" si="11"/>
        <v>6.8554087786130147E-2</v>
      </c>
      <c r="AW37" s="28">
        <f t="shared" si="11"/>
        <v>4.2436707569259102E-2</v>
      </c>
      <c r="AX37" s="28">
        <f t="shared" si="11"/>
        <v>1.6319327352387836E-2</v>
      </c>
      <c r="AY37" s="28">
        <f t="shared" si="11"/>
        <v>-9.7980528644834308E-3</v>
      </c>
      <c r="AZ37" s="28">
        <f t="shared" si="11"/>
        <v>-3.5915433081354475E-2</v>
      </c>
      <c r="BA37" s="28">
        <f t="shared" si="11"/>
        <v>-6.2032813298225742E-2</v>
      </c>
      <c r="BB37" s="29">
        <f t="shared" si="11"/>
        <v>1.6319327352387836E-2</v>
      </c>
      <c r="BC37" s="76">
        <f t="shared" si="6"/>
        <v>11.111111111111111</v>
      </c>
      <c r="BD37" s="75">
        <f>BD38+2</f>
        <v>52</v>
      </c>
    </row>
    <row r="38" spans="1:56">
      <c r="A38" s="70"/>
      <c r="B38" s="73">
        <f t="shared" si="4"/>
        <v>10</v>
      </c>
      <c r="C38" s="70">
        <v>50</v>
      </c>
      <c r="D38" s="30">
        <f t="shared" si="5"/>
        <v>1.1671423545394215</v>
      </c>
      <c r="E38" s="31">
        <f t="shared" si="11"/>
        <v>1.10655350499486</v>
      </c>
      <c r="F38" s="31">
        <f t="shared" si="11"/>
        <v>1.0823179651770356</v>
      </c>
      <c r="G38" s="31">
        <f t="shared" si="11"/>
        <v>1.0580824253592109</v>
      </c>
      <c r="H38" s="31">
        <f t="shared" si="11"/>
        <v>1.0338468855413865</v>
      </c>
      <c r="I38" s="31">
        <f t="shared" si="11"/>
        <v>1.0096113457235618</v>
      </c>
      <c r="J38" s="31">
        <f t="shared" si="11"/>
        <v>0.98537580590573737</v>
      </c>
      <c r="K38" s="31">
        <f t="shared" si="11"/>
        <v>0.96114026608791281</v>
      </c>
      <c r="L38" s="31">
        <f t="shared" si="11"/>
        <v>0.93690472627008825</v>
      </c>
      <c r="M38" s="31">
        <f t="shared" si="11"/>
        <v>0.91266918645226369</v>
      </c>
      <c r="N38" s="31">
        <f t="shared" si="11"/>
        <v>0.88843364663443913</v>
      </c>
      <c r="O38" s="31">
        <f t="shared" si="11"/>
        <v>0.86419810681661458</v>
      </c>
      <c r="P38" s="31">
        <f t="shared" si="11"/>
        <v>0.83996256699879002</v>
      </c>
      <c r="Q38" s="31">
        <f t="shared" si="11"/>
        <v>0.81572702718096535</v>
      </c>
      <c r="R38" s="31">
        <f t="shared" si="11"/>
        <v>0.7914914873631409</v>
      </c>
      <c r="S38" s="31">
        <f t="shared" si="11"/>
        <v>0.76725594754531634</v>
      </c>
      <c r="T38" s="31">
        <f t="shared" si="11"/>
        <v>0.74302040772749178</v>
      </c>
      <c r="U38" s="31">
        <f t="shared" si="11"/>
        <v>0.71878486790966722</v>
      </c>
      <c r="V38" s="31">
        <f t="shared" si="11"/>
        <v>0.69454932809184267</v>
      </c>
      <c r="W38" s="31">
        <f t="shared" si="11"/>
        <v>0.67031378827401811</v>
      </c>
      <c r="X38" s="31">
        <f t="shared" si="11"/>
        <v>0.64607824845619355</v>
      </c>
      <c r="Y38" s="31">
        <f t="shared" si="11"/>
        <v>0.62184270863836899</v>
      </c>
      <c r="Z38" s="31">
        <f t="shared" si="11"/>
        <v>0.59760716882054443</v>
      </c>
      <c r="AA38" s="31">
        <f t="shared" si="11"/>
        <v>0.57337162900271987</v>
      </c>
      <c r="AB38" s="31">
        <f t="shared" si="11"/>
        <v>0.5491360891848952</v>
      </c>
      <c r="AC38" s="31">
        <f t="shared" si="11"/>
        <v>0.52490054936707076</v>
      </c>
      <c r="AD38" s="31">
        <f t="shared" si="11"/>
        <v>0.5006650095492462</v>
      </c>
      <c r="AE38" s="31">
        <f t="shared" si="11"/>
        <v>0.47642946973142164</v>
      </c>
      <c r="AF38" s="31">
        <f t="shared" si="11"/>
        <v>0.45219392991359708</v>
      </c>
      <c r="AG38" s="31">
        <f t="shared" si="11"/>
        <v>0.42795839009577252</v>
      </c>
      <c r="AH38" s="31">
        <f t="shared" si="11"/>
        <v>0.40372285027794785</v>
      </c>
      <c r="AI38" s="31">
        <f t="shared" si="11"/>
        <v>0.37948731046012341</v>
      </c>
      <c r="AJ38" s="31">
        <f t="shared" si="11"/>
        <v>0.35525177064229885</v>
      </c>
      <c r="AK38" s="31">
        <f t="shared" si="11"/>
        <v>0.33101623082447429</v>
      </c>
      <c r="AL38" s="31">
        <f t="shared" si="11"/>
        <v>0.30678069100664973</v>
      </c>
      <c r="AM38" s="31">
        <f t="shared" si="11"/>
        <v>0.28254515118882517</v>
      </c>
      <c r="AN38" s="31">
        <f t="shared" si="11"/>
        <v>0.25830961137100061</v>
      </c>
      <c r="AO38" s="31">
        <f t="shared" si="11"/>
        <v>0.23407407155317617</v>
      </c>
      <c r="AP38" s="31">
        <f t="shared" si="11"/>
        <v>0.2098385317353515</v>
      </c>
      <c r="AQ38" s="31">
        <f t="shared" si="11"/>
        <v>0.18560299191752705</v>
      </c>
      <c r="AR38" s="31">
        <f t="shared" si="11"/>
        <v>0.16136745209970238</v>
      </c>
      <c r="AS38" s="31">
        <f t="shared" si="11"/>
        <v>0.13713191228187771</v>
      </c>
      <c r="AT38" s="31">
        <f t="shared" si="11"/>
        <v>0.11289637246405326</v>
      </c>
      <c r="AU38" s="31">
        <f t="shared" si="11"/>
        <v>8.8660832646228815E-2</v>
      </c>
      <c r="AV38" s="31">
        <f t="shared" si="11"/>
        <v>6.4425292828404146E-2</v>
      </c>
      <c r="AW38" s="31">
        <f t="shared" si="11"/>
        <v>4.0189753010579699E-2</v>
      </c>
      <c r="AX38" s="31">
        <f t="shared" si="11"/>
        <v>1.5954213192755029E-2</v>
      </c>
      <c r="AY38" s="31">
        <f t="shared" si="11"/>
        <v>-8.2813266250696405E-3</v>
      </c>
      <c r="AZ38" s="31">
        <f t="shared" si="11"/>
        <v>-3.2516866442894088E-2</v>
      </c>
      <c r="BA38" s="31">
        <f t="shared" si="11"/>
        <v>-5.6752406260718757E-2</v>
      </c>
      <c r="BB38" s="32">
        <f t="shared" si="11"/>
        <v>1.5954213192755029E-2</v>
      </c>
      <c r="BC38" s="76">
        <f t="shared" si="6"/>
        <v>10</v>
      </c>
      <c r="BD38" s="75">
        <v>50</v>
      </c>
    </row>
    <row r="39" spans="1:56" s="20" customFormat="1">
      <c r="A39" s="71"/>
      <c r="B39" s="70"/>
      <c r="C39" s="70"/>
      <c r="D39" s="71">
        <v>5</v>
      </c>
      <c r="E39" s="71">
        <v>10</v>
      </c>
      <c r="F39" s="70">
        <f t="shared" ref="F39:BA39" si="12">E39+2</f>
        <v>12</v>
      </c>
      <c r="G39" s="70">
        <f t="shared" si="12"/>
        <v>14</v>
      </c>
      <c r="H39" s="70">
        <f t="shared" si="12"/>
        <v>16</v>
      </c>
      <c r="I39" s="70">
        <f t="shared" si="12"/>
        <v>18</v>
      </c>
      <c r="J39" s="71">
        <f t="shared" si="12"/>
        <v>20</v>
      </c>
      <c r="K39" s="70">
        <f t="shared" si="12"/>
        <v>22</v>
      </c>
      <c r="L39" s="70">
        <f t="shared" si="12"/>
        <v>24</v>
      </c>
      <c r="M39" s="70">
        <f t="shared" si="12"/>
        <v>26</v>
      </c>
      <c r="N39" s="70">
        <f t="shared" si="12"/>
        <v>28</v>
      </c>
      <c r="O39" s="71">
        <f t="shared" si="12"/>
        <v>30</v>
      </c>
      <c r="P39" s="70">
        <f t="shared" si="12"/>
        <v>32</v>
      </c>
      <c r="Q39" s="70">
        <f t="shared" si="12"/>
        <v>34</v>
      </c>
      <c r="R39" s="70">
        <f t="shared" si="12"/>
        <v>36</v>
      </c>
      <c r="S39" s="70">
        <f t="shared" si="12"/>
        <v>38</v>
      </c>
      <c r="T39" s="71">
        <f t="shared" si="12"/>
        <v>40</v>
      </c>
      <c r="U39" s="70">
        <f t="shared" si="12"/>
        <v>42</v>
      </c>
      <c r="V39" s="70">
        <f t="shared" si="12"/>
        <v>44</v>
      </c>
      <c r="W39" s="70">
        <f t="shared" si="12"/>
        <v>46</v>
      </c>
      <c r="X39" s="70">
        <f t="shared" si="12"/>
        <v>48</v>
      </c>
      <c r="Y39" s="71">
        <f t="shared" si="12"/>
        <v>50</v>
      </c>
      <c r="Z39" s="70">
        <f t="shared" si="12"/>
        <v>52</v>
      </c>
      <c r="AA39" s="70">
        <f t="shared" si="12"/>
        <v>54</v>
      </c>
      <c r="AB39" s="70">
        <f t="shared" si="12"/>
        <v>56</v>
      </c>
      <c r="AC39" s="70">
        <f t="shared" si="12"/>
        <v>58</v>
      </c>
      <c r="AD39" s="71">
        <f t="shared" si="12"/>
        <v>60</v>
      </c>
      <c r="AE39" s="70">
        <f t="shared" si="12"/>
        <v>62</v>
      </c>
      <c r="AF39" s="70">
        <f t="shared" si="12"/>
        <v>64</v>
      </c>
      <c r="AG39" s="70">
        <f t="shared" si="12"/>
        <v>66</v>
      </c>
      <c r="AH39" s="70">
        <f t="shared" si="12"/>
        <v>68</v>
      </c>
      <c r="AI39" s="71">
        <f t="shared" si="12"/>
        <v>70</v>
      </c>
      <c r="AJ39" s="70">
        <f t="shared" si="12"/>
        <v>72</v>
      </c>
      <c r="AK39" s="70">
        <f t="shared" si="12"/>
        <v>74</v>
      </c>
      <c r="AL39" s="70">
        <f t="shared" si="12"/>
        <v>76</v>
      </c>
      <c r="AM39" s="70">
        <f t="shared" si="12"/>
        <v>78</v>
      </c>
      <c r="AN39" s="71">
        <f t="shared" si="12"/>
        <v>80</v>
      </c>
      <c r="AO39" s="70">
        <f t="shared" si="12"/>
        <v>82</v>
      </c>
      <c r="AP39" s="70">
        <f t="shared" si="12"/>
        <v>84</v>
      </c>
      <c r="AQ39" s="70">
        <f t="shared" si="12"/>
        <v>86</v>
      </c>
      <c r="AR39" s="70">
        <f t="shared" si="12"/>
        <v>88</v>
      </c>
      <c r="AS39" s="71">
        <f t="shared" si="12"/>
        <v>90</v>
      </c>
      <c r="AT39" s="70">
        <f t="shared" si="12"/>
        <v>92</v>
      </c>
      <c r="AU39" s="70">
        <f t="shared" si="12"/>
        <v>94</v>
      </c>
      <c r="AV39" s="70">
        <f t="shared" si="12"/>
        <v>96</v>
      </c>
      <c r="AW39" s="70">
        <f t="shared" si="12"/>
        <v>98</v>
      </c>
      <c r="AX39" s="71">
        <f t="shared" si="12"/>
        <v>100</v>
      </c>
      <c r="AY39" s="71">
        <f t="shared" si="12"/>
        <v>102</v>
      </c>
      <c r="AZ39" s="71">
        <f t="shared" si="12"/>
        <v>104</v>
      </c>
      <c r="BA39" s="71">
        <f t="shared" si="12"/>
        <v>106</v>
      </c>
      <c r="BB39" s="71">
        <v>100</v>
      </c>
      <c r="BC39" s="75"/>
      <c r="BD39" s="75"/>
    </row>
  </sheetData>
  <conditionalFormatting sqref="D10:BB38">
    <cfRule type="expression" dxfId="4" priority="28">
      <formula>D10&lt;($C$1-$C$2)</formula>
    </cfRule>
    <cfRule type="expression" dxfId="3" priority="29">
      <formula>D10&lt;=$C$1-($C$2/2)</formula>
    </cfRule>
    <cfRule type="expression" dxfId="2" priority="30">
      <formula>D10&lt;=$C$1+($C$2/2)</formula>
    </cfRule>
    <cfRule type="expression" dxfId="1" priority="31">
      <formula>D10&gt;($C$1+$C$2)</formula>
    </cfRule>
    <cfRule type="expression" dxfId="0" priority="32">
      <formula>D10&gt;($C$1-($C$2/2))</formula>
    </cfRule>
  </conditionalFormatting>
  <pageMargins left="0.25" right="0.25" top="0.75" bottom="0.75" header="0.3" footer="0.3"/>
  <pageSetup scale="4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E623-0686-6B47-B2A7-FEE123DA0D6F}">
  <dimension ref="A1:E4"/>
  <sheetViews>
    <sheetView workbookViewId="0">
      <selection activeCell="D4" sqref="D4"/>
    </sheetView>
  </sheetViews>
  <sheetFormatPr baseColWidth="10" defaultRowHeight="16"/>
  <sheetData>
    <row r="1" spans="1:5">
      <c r="A1" s="16" t="s">
        <v>28</v>
      </c>
    </row>
    <row r="2" spans="1:5" ht="21">
      <c r="A2" s="17" t="s">
        <v>25</v>
      </c>
      <c r="B2" s="69">
        <v>25</v>
      </c>
      <c r="C2" s="17"/>
      <c r="D2" s="19"/>
    </row>
    <row r="3" spans="1:5" ht="21">
      <c r="A3" s="17" t="s">
        <v>26</v>
      </c>
      <c r="B3" s="69">
        <v>24</v>
      </c>
      <c r="C3" s="17"/>
      <c r="D3" s="19"/>
    </row>
    <row r="4" spans="1:5" ht="21">
      <c r="A4" s="17" t="s">
        <v>27</v>
      </c>
      <c r="B4" s="69">
        <v>70</v>
      </c>
      <c r="C4" s="17"/>
      <c r="D4" s="79">
        <f>((610.7)*10^((7.5*B2)/(237.3+B2))/1000)-((610.7)*10^((7.5*B3)/(237.3+B3))/1000)*(B4/100)</f>
        <v>1.0787914928059887</v>
      </c>
      <c r="E4" s="16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D036B-A6BF-FB4F-80A6-DE98596C375F}">
  <sheetPr>
    <pageSetUpPr fitToPage="1"/>
  </sheetPr>
  <dimension ref="A1:BD44"/>
  <sheetViews>
    <sheetView zoomScale="109" zoomScaleNormal="70" workbookViewId="0">
      <selection activeCell="A3" sqref="A3"/>
    </sheetView>
  </sheetViews>
  <sheetFormatPr baseColWidth="10" defaultRowHeight="21"/>
  <cols>
    <col min="1" max="1" width="25.83203125" style="3" customWidth="1"/>
    <col min="2" max="2" width="5.5" style="3" customWidth="1"/>
    <col min="3" max="3" width="5.33203125" style="3" customWidth="1"/>
    <col min="4" max="23" width="4.83203125" hidden="1" customWidth="1"/>
    <col min="24" max="24" width="0.1640625" customWidth="1"/>
    <col min="25" max="45" width="4.83203125" customWidth="1"/>
    <col min="46" max="53" width="4.83203125" hidden="1" customWidth="1"/>
    <col min="54" max="54" width="5.33203125" hidden="1" customWidth="1"/>
    <col min="55" max="55" width="6.1640625" style="3" customWidth="1"/>
    <col min="56" max="56" width="5.83203125" customWidth="1"/>
  </cols>
  <sheetData>
    <row r="1" spans="1:56">
      <c r="A1" t="s">
        <v>2</v>
      </c>
      <c r="B1">
        <v>1.35</v>
      </c>
      <c r="E1" t="s">
        <v>5</v>
      </c>
    </row>
    <row r="2" spans="1:56">
      <c r="A2" t="s">
        <v>3</v>
      </c>
      <c r="B2">
        <v>0.4</v>
      </c>
      <c r="C2"/>
      <c r="E2" t="s">
        <v>0</v>
      </c>
      <c r="G2">
        <f>G4-B2</f>
        <v>0.95000000000000007</v>
      </c>
    </row>
    <row r="3" spans="1:56">
      <c r="B3"/>
      <c r="C3"/>
      <c r="E3" t="s">
        <v>4</v>
      </c>
      <c r="G3">
        <f>G4-(B2/2)</f>
        <v>1.1500000000000001</v>
      </c>
    </row>
    <row r="4" spans="1:56" hidden="1">
      <c r="E4" t="s">
        <v>1</v>
      </c>
      <c r="G4">
        <f>B1</f>
        <v>1.35</v>
      </c>
    </row>
    <row r="5" spans="1:56" hidden="1">
      <c r="E5" t="s">
        <v>4</v>
      </c>
      <c r="G5">
        <f>G4+(B2/2)</f>
        <v>1.55</v>
      </c>
    </row>
    <row r="6" spans="1:56" hidden="1">
      <c r="E6" t="s">
        <v>6</v>
      </c>
      <c r="G6">
        <f>G4+B2</f>
        <v>1.75</v>
      </c>
    </row>
    <row r="7" spans="1:56" hidden="1">
      <c r="E7" t="s">
        <v>5</v>
      </c>
    </row>
    <row r="8" spans="1:56" hidden="1"/>
    <row r="9" spans="1:56" hidden="1"/>
    <row r="10" spans="1:56" hidden="1"/>
    <row r="11" spans="1:56" hidden="1"/>
    <row r="12" spans="1:56" ht="16">
      <c r="A12" s="34"/>
      <c r="B12" s="34"/>
      <c r="C12" s="34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Z12" s="34"/>
      <c r="AA12" s="33" t="s">
        <v>13</v>
      </c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</row>
    <row r="13" spans="1:56" s="4" customFormat="1">
      <c r="A13" s="33" t="s">
        <v>14</v>
      </c>
      <c r="B13" s="33" t="s">
        <v>15</v>
      </c>
      <c r="C13" s="33" t="s">
        <v>16</v>
      </c>
      <c r="D13" s="33">
        <v>5</v>
      </c>
      <c r="E13" s="33">
        <v>10</v>
      </c>
      <c r="F13" s="34">
        <f t="shared" ref="F13:BA13" si="0">E13+2</f>
        <v>12</v>
      </c>
      <c r="G13" s="34">
        <f t="shared" si="0"/>
        <v>14</v>
      </c>
      <c r="H13" s="34">
        <f t="shared" si="0"/>
        <v>16</v>
      </c>
      <c r="I13" s="34">
        <f t="shared" si="0"/>
        <v>18</v>
      </c>
      <c r="J13" s="33">
        <f t="shared" si="0"/>
        <v>20</v>
      </c>
      <c r="K13" s="34">
        <f t="shared" si="0"/>
        <v>22</v>
      </c>
      <c r="L13" s="34">
        <f t="shared" si="0"/>
        <v>24</v>
      </c>
      <c r="M13" s="34">
        <f t="shared" si="0"/>
        <v>26</v>
      </c>
      <c r="N13" s="34">
        <f t="shared" si="0"/>
        <v>28</v>
      </c>
      <c r="O13" s="33">
        <f t="shared" si="0"/>
        <v>30</v>
      </c>
      <c r="P13" s="34">
        <f t="shared" si="0"/>
        <v>32</v>
      </c>
      <c r="Q13" s="34">
        <f t="shared" si="0"/>
        <v>34</v>
      </c>
      <c r="R13" s="34">
        <f t="shared" si="0"/>
        <v>36</v>
      </c>
      <c r="S13" s="34">
        <f t="shared" si="0"/>
        <v>38</v>
      </c>
      <c r="T13" s="33">
        <f t="shared" si="0"/>
        <v>40</v>
      </c>
      <c r="U13" s="34">
        <f t="shared" si="0"/>
        <v>42</v>
      </c>
      <c r="V13" s="34">
        <f t="shared" si="0"/>
        <v>44</v>
      </c>
      <c r="W13" s="34">
        <f t="shared" si="0"/>
        <v>46</v>
      </c>
      <c r="X13" s="34">
        <f t="shared" si="0"/>
        <v>48</v>
      </c>
      <c r="Y13" s="33">
        <f t="shared" si="0"/>
        <v>50</v>
      </c>
      <c r="Z13" s="34">
        <f t="shared" si="0"/>
        <v>52</v>
      </c>
      <c r="AA13" s="34">
        <f t="shared" si="0"/>
        <v>54</v>
      </c>
      <c r="AB13" s="34">
        <f t="shared" si="0"/>
        <v>56</v>
      </c>
      <c r="AC13" s="34">
        <f t="shared" si="0"/>
        <v>58</v>
      </c>
      <c r="AD13" s="33">
        <f t="shared" si="0"/>
        <v>60</v>
      </c>
      <c r="AE13" s="34">
        <f t="shared" si="0"/>
        <v>62</v>
      </c>
      <c r="AF13" s="34">
        <f t="shared" si="0"/>
        <v>64</v>
      </c>
      <c r="AG13" s="34">
        <f t="shared" si="0"/>
        <v>66</v>
      </c>
      <c r="AH13" s="34">
        <f t="shared" si="0"/>
        <v>68</v>
      </c>
      <c r="AI13" s="33">
        <f t="shared" si="0"/>
        <v>70</v>
      </c>
      <c r="AJ13" s="34">
        <f t="shared" si="0"/>
        <v>72</v>
      </c>
      <c r="AK13" s="34">
        <f t="shared" si="0"/>
        <v>74</v>
      </c>
      <c r="AL13" s="34">
        <f t="shared" si="0"/>
        <v>76</v>
      </c>
      <c r="AM13" s="34">
        <f t="shared" si="0"/>
        <v>78</v>
      </c>
      <c r="AN13" s="33">
        <f t="shared" si="0"/>
        <v>80</v>
      </c>
      <c r="AO13" s="34">
        <f t="shared" si="0"/>
        <v>82</v>
      </c>
      <c r="AP13" s="34">
        <f t="shared" si="0"/>
        <v>84</v>
      </c>
      <c r="AQ13" s="34">
        <f t="shared" si="0"/>
        <v>86</v>
      </c>
      <c r="AR13" s="34">
        <f t="shared" si="0"/>
        <v>88</v>
      </c>
      <c r="AS13" s="33">
        <f t="shared" si="0"/>
        <v>90</v>
      </c>
      <c r="AT13" s="34">
        <f t="shared" si="0"/>
        <v>92</v>
      </c>
      <c r="AU13" s="34">
        <f t="shared" si="0"/>
        <v>94</v>
      </c>
      <c r="AV13" s="34">
        <f t="shared" si="0"/>
        <v>96</v>
      </c>
      <c r="AW13" s="34">
        <f t="shared" si="0"/>
        <v>98</v>
      </c>
      <c r="AX13" s="33">
        <f t="shared" si="0"/>
        <v>100</v>
      </c>
      <c r="AY13" s="33">
        <f t="shared" si="0"/>
        <v>102</v>
      </c>
      <c r="AZ13" s="33">
        <f t="shared" si="0"/>
        <v>104</v>
      </c>
      <c r="BA13" s="33">
        <f t="shared" si="0"/>
        <v>106</v>
      </c>
      <c r="BB13" s="33">
        <v>100</v>
      </c>
      <c r="BC13" s="33" t="s">
        <v>16</v>
      </c>
      <c r="BD13" s="33" t="s">
        <v>15</v>
      </c>
    </row>
    <row r="14" spans="1:56" ht="16" hidden="1">
      <c r="A14" s="33"/>
      <c r="B14" s="35">
        <f>ROUND(5/9*(C14-32),0)</f>
        <v>41</v>
      </c>
      <c r="C14" s="34">
        <f t="shared" ref="C14:C40" si="1">C15+2</f>
        <v>106</v>
      </c>
      <c r="D14" s="36">
        <f>((610.7)*10^((7.5*$B14)/(237.3+$B14))/1000)-((610.7)*10^((7.5*$B14)/(237.3+$B14))/1000)*(D$13/100)</f>
        <v>7.3871049730450169</v>
      </c>
      <c r="E14" s="36">
        <f t="shared" ref="E14:BB19" si="2">((610.7)*10^((7.5*$B14)/(237.3+$B14))/1000)-((610.7)*10^((7.5*$B14)/(237.3+$B14))/1000)*(E$13/100)</f>
        <v>6.9983099744637007</v>
      </c>
      <c r="F14" s="36">
        <f t="shared" si="2"/>
        <v>6.8427919750311741</v>
      </c>
      <c r="G14" s="36">
        <f t="shared" si="2"/>
        <v>6.6872739755986466</v>
      </c>
      <c r="H14" s="36">
        <f t="shared" si="2"/>
        <v>6.5317559761661208</v>
      </c>
      <c r="I14" s="36">
        <f t="shared" si="2"/>
        <v>6.3762379767335942</v>
      </c>
      <c r="J14" s="36">
        <f t="shared" si="2"/>
        <v>6.2207199773010675</v>
      </c>
      <c r="K14" s="36">
        <f t="shared" si="2"/>
        <v>6.06520197786854</v>
      </c>
      <c r="L14" s="36">
        <f t="shared" si="2"/>
        <v>5.9096839784360142</v>
      </c>
      <c r="M14" s="36">
        <f t="shared" si="2"/>
        <v>5.7541659790034867</v>
      </c>
      <c r="N14" s="36">
        <f t="shared" si="2"/>
        <v>5.5986479795709601</v>
      </c>
      <c r="O14" s="36">
        <f t="shared" si="2"/>
        <v>5.4431299801384334</v>
      </c>
      <c r="P14" s="36">
        <f t="shared" si="2"/>
        <v>5.2876119807059077</v>
      </c>
      <c r="Q14" s="36">
        <f t="shared" si="2"/>
        <v>5.1320939812733801</v>
      </c>
      <c r="R14" s="36">
        <f t="shared" si="2"/>
        <v>4.9765759818408544</v>
      </c>
      <c r="S14" s="36">
        <f t="shared" si="2"/>
        <v>4.8210579824083268</v>
      </c>
      <c r="T14" s="36">
        <f t="shared" si="2"/>
        <v>4.6655399829758002</v>
      </c>
      <c r="U14" s="36">
        <f t="shared" si="2"/>
        <v>4.5100219835432735</v>
      </c>
      <c r="V14" s="36">
        <f t="shared" si="2"/>
        <v>4.3545039841107469</v>
      </c>
      <c r="W14" s="36">
        <f t="shared" si="2"/>
        <v>4.1989859846782203</v>
      </c>
      <c r="X14" s="36">
        <f t="shared" si="2"/>
        <v>4.0434679852456936</v>
      </c>
      <c r="Y14" s="37">
        <f t="shared" si="2"/>
        <v>3.887949985813167</v>
      </c>
      <c r="Z14" s="38">
        <f t="shared" si="2"/>
        <v>3.7324319863806403</v>
      </c>
      <c r="AA14" s="38">
        <f t="shared" si="2"/>
        <v>3.5769139869481137</v>
      </c>
      <c r="AB14" s="38">
        <f t="shared" si="2"/>
        <v>3.4213959875155862</v>
      </c>
      <c r="AC14" s="38">
        <f t="shared" si="2"/>
        <v>3.2658779880830604</v>
      </c>
      <c r="AD14" s="38">
        <f t="shared" si="2"/>
        <v>3.1103599886505338</v>
      </c>
      <c r="AE14" s="38">
        <f t="shared" si="2"/>
        <v>2.9548419892180071</v>
      </c>
      <c r="AF14" s="38">
        <f t="shared" si="2"/>
        <v>2.7993239897854805</v>
      </c>
      <c r="AG14" s="38">
        <f t="shared" si="2"/>
        <v>2.6438059903529529</v>
      </c>
      <c r="AH14" s="38">
        <f t="shared" si="2"/>
        <v>2.4882879909204263</v>
      </c>
      <c r="AI14" s="38">
        <f t="shared" si="2"/>
        <v>2.3327699914879005</v>
      </c>
      <c r="AJ14" s="38">
        <f t="shared" si="2"/>
        <v>2.1772519920553739</v>
      </c>
      <c r="AK14" s="38">
        <f t="shared" si="2"/>
        <v>2.0217339926228473</v>
      </c>
      <c r="AL14" s="38">
        <f t="shared" si="2"/>
        <v>1.8662159931903197</v>
      </c>
      <c r="AM14" s="38">
        <f t="shared" si="2"/>
        <v>1.7106979937577931</v>
      </c>
      <c r="AN14" s="38">
        <f t="shared" si="2"/>
        <v>1.5551799943252664</v>
      </c>
      <c r="AO14" s="38">
        <f t="shared" si="2"/>
        <v>1.3996619948927407</v>
      </c>
      <c r="AP14" s="38">
        <f t="shared" si="2"/>
        <v>1.244143995460214</v>
      </c>
      <c r="AQ14" s="38">
        <f t="shared" si="2"/>
        <v>1.0886259960276865</v>
      </c>
      <c r="AR14" s="38">
        <f t="shared" si="2"/>
        <v>0.93310799659515986</v>
      </c>
      <c r="AS14" s="38">
        <f t="shared" si="2"/>
        <v>0.77758999716263322</v>
      </c>
      <c r="AT14" s="38">
        <f t="shared" si="2"/>
        <v>0.62207199773010657</v>
      </c>
      <c r="AU14" s="38">
        <f t="shared" si="2"/>
        <v>0.46655399829758082</v>
      </c>
      <c r="AV14" s="38">
        <f t="shared" si="2"/>
        <v>0.31103599886505329</v>
      </c>
      <c r="AW14" s="38">
        <f t="shared" si="2"/>
        <v>0.15551799943252664</v>
      </c>
      <c r="AX14" s="38">
        <f t="shared" si="2"/>
        <v>0</v>
      </c>
      <c r="AY14" s="38">
        <f t="shared" si="2"/>
        <v>-0.15551799943252664</v>
      </c>
      <c r="AZ14" s="38">
        <f t="shared" si="2"/>
        <v>-0.31103599886505329</v>
      </c>
      <c r="BA14" s="38">
        <f t="shared" si="2"/>
        <v>-0.46655399829758082</v>
      </c>
      <c r="BB14" s="39">
        <f t="shared" si="2"/>
        <v>0</v>
      </c>
      <c r="BC14" s="34">
        <f t="shared" ref="BC14:BC40" si="3">BC15+2</f>
        <v>106</v>
      </c>
      <c r="BD14" s="35">
        <f>ROUND(5/9*(BC14-32),0)</f>
        <v>41</v>
      </c>
    </row>
    <row r="15" spans="1:56" ht="16" hidden="1">
      <c r="A15" s="34"/>
      <c r="B15" s="35">
        <f t="shared" ref="B15:B42" si="4">5/9*(C15-32)</f>
        <v>40</v>
      </c>
      <c r="C15" s="34">
        <f t="shared" si="1"/>
        <v>104</v>
      </c>
      <c r="D15" s="36">
        <f t="shared" ref="D15:S34" si="5">((610.7)*10^((7.5*$B15)/(237.3+$B15))/1000)-((610.7)*10^((7.5*$B15)/(237.3+$B15))/1000)*(D$13/100)</f>
        <v>7.005067522736625</v>
      </c>
      <c r="E15" s="36">
        <f t="shared" si="5"/>
        <v>6.6363797583820663</v>
      </c>
      <c r="F15" s="36">
        <f t="shared" si="5"/>
        <v>6.4889046526402421</v>
      </c>
      <c r="G15" s="36">
        <f t="shared" si="5"/>
        <v>6.3414295468984188</v>
      </c>
      <c r="H15" s="36">
        <f t="shared" si="5"/>
        <v>6.1939544411565954</v>
      </c>
      <c r="I15" s="36">
        <f t="shared" si="5"/>
        <v>6.0464793354147712</v>
      </c>
      <c r="J15" s="36">
        <f t="shared" si="5"/>
        <v>5.8990042296729479</v>
      </c>
      <c r="K15" s="36">
        <f t="shared" si="5"/>
        <v>5.7515291239311237</v>
      </c>
      <c r="L15" s="36">
        <f t="shared" si="5"/>
        <v>5.6040540181893004</v>
      </c>
      <c r="M15" s="36">
        <f t="shared" si="5"/>
        <v>5.4565789124474762</v>
      </c>
      <c r="N15" s="36">
        <f t="shared" si="5"/>
        <v>5.3091038067056529</v>
      </c>
      <c r="O15" s="36">
        <f t="shared" si="5"/>
        <v>5.1616287009638295</v>
      </c>
      <c r="P15" s="36">
        <f t="shared" si="5"/>
        <v>5.0141535952220053</v>
      </c>
      <c r="Q15" s="36">
        <f t="shared" si="5"/>
        <v>4.8666784894801811</v>
      </c>
      <c r="R15" s="36">
        <f t="shared" si="5"/>
        <v>4.7192033837383587</v>
      </c>
      <c r="S15" s="36">
        <f t="shared" si="5"/>
        <v>4.5717282779965345</v>
      </c>
      <c r="T15" s="36">
        <f t="shared" si="2"/>
        <v>4.4242531722547103</v>
      </c>
      <c r="U15" s="36">
        <f t="shared" si="2"/>
        <v>4.2767780665128878</v>
      </c>
      <c r="V15" s="36">
        <f t="shared" si="2"/>
        <v>4.1293029607710636</v>
      </c>
      <c r="W15" s="36">
        <f t="shared" si="2"/>
        <v>3.9818278550292394</v>
      </c>
      <c r="X15" s="36">
        <f t="shared" si="2"/>
        <v>3.8343527492874161</v>
      </c>
      <c r="Y15" s="40">
        <f t="shared" si="2"/>
        <v>3.6868776435455923</v>
      </c>
      <c r="Z15" s="41">
        <f t="shared" si="2"/>
        <v>3.5394025378037686</v>
      </c>
      <c r="AA15" s="41">
        <f t="shared" si="2"/>
        <v>3.3919274320619448</v>
      </c>
      <c r="AB15" s="41">
        <f t="shared" si="2"/>
        <v>3.244452326320121</v>
      </c>
      <c r="AC15" s="41">
        <f t="shared" si="2"/>
        <v>3.0969772205782977</v>
      </c>
      <c r="AD15" s="41">
        <f t="shared" si="2"/>
        <v>2.9495021148364744</v>
      </c>
      <c r="AE15" s="41">
        <f t="shared" si="2"/>
        <v>2.8020270090946502</v>
      </c>
      <c r="AF15" s="41">
        <f t="shared" si="2"/>
        <v>2.654551903352826</v>
      </c>
      <c r="AG15" s="41">
        <f t="shared" si="2"/>
        <v>2.5070767976110027</v>
      </c>
      <c r="AH15" s="41">
        <f t="shared" si="2"/>
        <v>2.3596016918691785</v>
      </c>
      <c r="AI15" s="41">
        <f t="shared" si="2"/>
        <v>2.212126586127356</v>
      </c>
      <c r="AJ15" s="41">
        <f t="shared" si="2"/>
        <v>2.0646514803855318</v>
      </c>
      <c r="AK15" s="41">
        <f t="shared" si="2"/>
        <v>1.9171763746437085</v>
      </c>
      <c r="AL15" s="41">
        <f t="shared" si="2"/>
        <v>1.7697012689018843</v>
      </c>
      <c r="AM15" s="41">
        <f t="shared" si="2"/>
        <v>1.6222261631600601</v>
      </c>
      <c r="AN15" s="41">
        <f t="shared" si="2"/>
        <v>1.4747510574182368</v>
      </c>
      <c r="AO15" s="41">
        <f t="shared" si="2"/>
        <v>1.3272759516764134</v>
      </c>
      <c r="AP15" s="41">
        <f t="shared" si="2"/>
        <v>1.1798008459345901</v>
      </c>
      <c r="AQ15" s="41">
        <f t="shared" si="2"/>
        <v>1.0323257401927659</v>
      </c>
      <c r="AR15" s="41">
        <f t="shared" si="2"/>
        <v>0.8848506344509417</v>
      </c>
      <c r="AS15" s="41">
        <f t="shared" si="2"/>
        <v>0.73737552870911838</v>
      </c>
      <c r="AT15" s="41">
        <f t="shared" si="2"/>
        <v>0.58990042296729417</v>
      </c>
      <c r="AU15" s="41">
        <f t="shared" si="2"/>
        <v>0.44242531722547174</v>
      </c>
      <c r="AV15" s="41">
        <f t="shared" si="2"/>
        <v>0.29495021148364753</v>
      </c>
      <c r="AW15" s="41">
        <f t="shared" si="2"/>
        <v>0.14747510574182421</v>
      </c>
      <c r="AX15" s="41">
        <f t="shared" si="2"/>
        <v>0</v>
      </c>
      <c r="AY15" s="41">
        <f t="shared" si="2"/>
        <v>-0.14747510574182421</v>
      </c>
      <c r="AZ15" s="41">
        <f t="shared" si="2"/>
        <v>-0.29495021148364753</v>
      </c>
      <c r="BA15" s="41">
        <f t="shared" si="2"/>
        <v>-0.44242531722547174</v>
      </c>
      <c r="BB15" s="42">
        <f t="shared" si="2"/>
        <v>0</v>
      </c>
      <c r="BC15" s="34">
        <f t="shared" si="3"/>
        <v>104</v>
      </c>
      <c r="BD15" s="35">
        <f t="shared" ref="BD15:BD34" si="6">5/9*(BC15-32)</f>
        <v>40</v>
      </c>
    </row>
    <row r="16" spans="1:56" ht="16" hidden="1">
      <c r="A16" s="34"/>
      <c r="B16" s="35">
        <f t="shared" si="4"/>
        <v>38.888888888888893</v>
      </c>
      <c r="C16" s="34">
        <f t="shared" si="1"/>
        <v>102</v>
      </c>
      <c r="D16" s="36">
        <f t="shared" si="5"/>
        <v>6.6007316529329447</v>
      </c>
      <c r="E16" s="36">
        <f t="shared" si="2"/>
        <v>6.2533247238312102</v>
      </c>
      <c r="F16" s="36">
        <f t="shared" si="2"/>
        <v>6.1143619521905173</v>
      </c>
      <c r="G16" s="36">
        <f t="shared" si="2"/>
        <v>5.9753991805498234</v>
      </c>
      <c r="H16" s="36">
        <f t="shared" si="2"/>
        <v>5.8364364089091296</v>
      </c>
      <c r="I16" s="36">
        <f t="shared" si="2"/>
        <v>5.6974736372684358</v>
      </c>
      <c r="J16" s="36">
        <f t="shared" si="2"/>
        <v>5.5585108656277429</v>
      </c>
      <c r="K16" s="36">
        <f t="shared" si="2"/>
        <v>5.4195480939870491</v>
      </c>
      <c r="L16" s="36">
        <f t="shared" si="2"/>
        <v>5.2805853223463561</v>
      </c>
      <c r="M16" s="36">
        <f t="shared" si="2"/>
        <v>5.1416225507056623</v>
      </c>
      <c r="N16" s="36">
        <f t="shared" si="2"/>
        <v>5.0026597790649685</v>
      </c>
      <c r="O16" s="36">
        <f t="shared" si="2"/>
        <v>4.8636970074242747</v>
      </c>
      <c r="P16" s="36">
        <f t="shared" si="2"/>
        <v>4.7247342357835809</v>
      </c>
      <c r="Q16" s="36">
        <f t="shared" si="2"/>
        <v>4.5857714641428871</v>
      </c>
      <c r="R16" s="36">
        <f t="shared" si="2"/>
        <v>4.4468086925021941</v>
      </c>
      <c r="S16" s="36">
        <f t="shared" si="2"/>
        <v>4.3078459208615012</v>
      </c>
      <c r="T16" s="36">
        <f t="shared" si="2"/>
        <v>4.1688831492208074</v>
      </c>
      <c r="U16" s="36">
        <f t="shared" si="2"/>
        <v>4.0299203775801136</v>
      </c>
      <c r="V16" s="36">
        <f t="shared" si="2"/>
        <v>3.8909576059394198</v>
      </c>
      <c r="W16" s="36">
        <f t="shared" si="2"/>
        <v>3.7519948342987264</v>
      </c>
      <c r="X16" s="36">
        <f t="shared" si="2"/>
        <v>3.613032062658033</v>
      </c>
      <c r="Y16" s="40">
        <f t="shared" si="2"/>
        <v>3.4740692910173392</v>
      </c>
      <c r="Z16" s="41">
        <f t="shared" si="2"/>
        <v>3.3351065193766454</v>
      </c>
      <c r="AA16" s="41">
        <f t="shared" si="2"/>
        <v>3.196143747735952</v>
      </c>
      <c r="AB16" s="41">
        <f t="shared" si="2"/>
        <v>3.0571809760952582</v>
      </c>
      <c r="AC16" s="41">
        <f t="shared" si="2"/>
        <v>2.9182182044545648</v>
      </c>
      <c r="AD16" s="41">
        <f t="shared" si="2"/>
        <v>2.7792554328138719</v>
      </c>
      <c r="AE16" s="41">
        <f t="shared" si="2"/>
        <v>2.6402926611731781</v>
      </c>
      <c r="AF16" s="41">
        <f t="shared" si="2"/>
        <v>2.5013298895324843</v>
      </c>
      <c r="AG16" s="41">
        <f t="shared" si="2"/>
        <v>2.3623671178917904</v>
      </c>
      <c r="AH16" s="41">
        <f t="shared" si="2"/>
        <v>2.2234043462510966</v>
      </c>
      <c r="AI16" s="41">
        <f t="shared" si="2"/>
        <v>2.0844415746104037</v>
      </c>
      <c r="AJ16" s="41">
        <f t="shared" si="2"/>
        <v>1.9454788029697099</v>
      </c>
      <c r="AK16" s="41">
        <f t="shared" si="2"/>
        <v>1.8065160313290161</v>
      </c>
      <c r="AL16" s="41">
        <f t="shared" si="2"/>
        <v>1.6675532596883231</v>
      </c>
      <c r="AM16" s="41">
        <f t="shared" si="2"/>
        <v>1.5285904880476293</v>
      </c>
      <c r="AN16" s="41">
        <f t="shared" si="2"/>
        <v>1.3896277164069355</v>
      </c>
      <c r="AO16" s="41">
        <f t="shared" si="2"/>
        <v>1.2506649447662426</v>
      </c>
      <c r="AP16" s="41">
        <f t="shared" si="2"/>
        <v>1.1117021731255488</v>
      </c>
      <c r="AQ16" s="41">
        <f t="shared" si="2"/>
        <v>0.97273940148485494</v>
      </c>
      <c r="AR16" s="41">
        <f t="shared" si="2"/>
        <v>0.83377662984416112</v>
      </c>
      <c r="AS16" s="41">
        <f t="shared" si="2"/>
        <v>0.6948138582034673</v>
      </c>
      <c r="AT16" s="41">
        <f t="shared" si="2"/>
        <v>0.55585108656277438</v>
      </c>
      <c r="AU16" s="41">
        <f t="shared" si="2"/>
        <v>0.41688831492208145</v>
      </c>
      <c r="AV16" s="41">
        <f t="shared" si="2"/>
        <v>0.27792554328138763</v>
      </c>
      <c r="AW16" s="41">
        <f t="shared" si="2"/>
        <v>0.13896277164069382</v>
      </c>
      <c r="AX16" s="41">
        <f t="shared" si="2"/>
        <v>0</v>
      </c>
      <c r="AY16" s="41">
        <f t="shared" si="2"/>
        <v>-0.13896277164069382</v>
      </c>
      <c r="AZ16" s="41">
        <f t="shared" si="2"/>
        <v>-0.27792554328138763</v>
      </c>
      <c r="BA16" s="41">
        <f t="shared" si="2"/>
        <v>-0.41688831492208145</v>
      </c>
      <c r="BB16" s="42">
        <f t="shared" si="2"/>
        <v>0</v>
      </c>
      <c r="BC16" s="34">
        <f t="shared" si="3"/>
        <v>102</v>
      </c>
      <c r="BD16" s="35">
        <f t="shared" si="6"/>
        <v>38.888888888888893</v>
      </c>
    </row>
    <row r="17" spans="1:56" ht="16">
      <c r="A17" s="34"/>
      <c r="B17" s="35">
        <f t="shared" si="4"/>
        <v>37.777777777777779</v>
      </c>
      <c r="C17" s="33">
        <f t="shared" si="1"/>
        <v>100</v>
      </c>
      <c r="D17" s="36">
        <f t="shared" si="5"/>
        <v>6.2167476540607165</v>
      </c>
      <c r="E17" s="36">
        <f t="shared" si="2"/>
        <v>5.8895504091101518</v>
      </c>
      <c r="F17" s="36">
        <f t="shared" si="2"/>
        <v>5.7586715111299265</v>
      </c>
      <c r="G17" s="36">
        <f t="shared" si="2"/>
        <v>5.6277926131497011</v>
      </c>
      <c r="H17" s="36">
        <f t="shared" si="2"/>
        <v>5.4969137151694749</v>
      </c>
      <c r="I17" s="36">
        <f t="shared" si="2"/>
        <v>5.3660348171892496</v>
      </c>
      <c r="J17" s="36">
        <f t="shared" si="2"/>
        <v>5.2351559192090242</v>
      </c>
      <c r="K17" s="36">
        <f t="shared" si="2"/>
        <v>5.1042770212287989</v>
      </c>
      <c r="L17" s="36">
        <f t="shared" si="2"/>
        <v>4.9733981232485736</v>
      </c>
      <c r="M17" s="36">
        <f t="shared" si="2"/>
        <v>4.8425192252683473</v>
      </c>
      <c r="N17" s="36">
        <f t="shared" si="2"/>
        <v>4.7116403272881211</v>
      </c>
      <c r="O17" s="36">
        <f t="shared" si="2"/>
        <v>4.5807614293078966</v>
      </c>
      <c r="P17" s="36">
        <f t="shared" si="2"/>
        <v>4.4498825313276704</v>
      </c>
      <c r="Q17" s="36">
        <f t="shared" si="2"/>
        <v>4.3190036333474442</v>
      </c>
      <c r="R17" s="36">
        <f t="shared" si="2"/>
        <v>4.1881247353672197</v>
      </c>
      <c r="S17" s="36">
        <f t="shared" si="2"/>
        <v>4.0572458373869935</v>
      </c>
      <c r="T17" s="36">
        <f t="shared" si="2"/>
        <v>3.9263669394067682</v>
      </c>
      <c r="U17" s="36">
        <f t="shared" si="2"/>
        <v>3.7954880414265428</v>
      </c>
      <c r="V17" s="36">
        <f t="shared" si="2"/>
        <v>3.6646091434463171</v>
      </c>
      <c r="W17" s="36">
        <f t="shared" si="2"/>
        <v>3.5337302454660913</v>
      </c>
      <c r="X17" s="36">
        <f t="shared" si="2"/>
        <v>3.4028513474858659</v>
      </c>
      <c r="Y17" s="37">
        <f t="shared" si="2"/>
        <v>3.2719724495056401</v>
      </c>
      <c r="Z17" s="38">
        <f t="shared" si="2"/>
        <v>3.1410935515254144</v>
      </c>
      <c r="AA17" s="38">
        <f t="shared" si="2"/>
        <v>3.0102146535451886</v>
      </c>
      <c r="AB17" s="38">
        <f t="shared" si="2"/>
        <v>2.8793357555649628</v>
      </c>
      <c r="AC17" s="38">
        <f t="shared" si="2"/>
        <v>2.7484568575847379</v>
      </c>
      <c r="AD17" s="38">
        <f t="shared" si="2"/>
        <v>2.6175779596045121</v>
      </c>
      <c r="AE17" s="38">
        <f t="shared" si="2"/>
        <v>2.4866990616242868</v>
      </c>
      <c r="AF17" s="38">
        <f t="shared" si="2"/>
        <v>2.3558201636440605</v>
      </c>
      <c r="AG17" s="38">
        <f t="shared" si="2"/>
        <v>2.2249412656638352</v>
      </c>
      <c r="AH17" s="38">
        <f t="shared" si="2"/>
        <v>2.094062367683609</v>
      </c>
      <c r="AI17" s="38">
        <f t="shared" si="2"/>
        <v>1.9631834697033845</v>
      </c>
      <c r="AJ17" s="38">
        <f t="shared" si="2"/>
        <v>1.8323045717231583</v>
      </c>
      <c r="AK17" s="38">
        <f t="shared" si="2"/>
        <v>1.701425673742933</v>
      </c>
      <c r="AL17" s="38">
        <f t="shared" si="2"/>
        <v>1.5705467757627076</v>
      </c>
      <c r="AM17" s="38">
        <f t="shared" si="2"/>
        <v>1.4396678777824814</v>
      </c>
      <c r="AN17" s="38">
        <f t="shared" si="2"/>
        <v>1.3087889798022561</v>
      </c>
      <c r="AO17" s="38">
        <f t="shared" si="2"/>
        <v>1.1779100818220307</v>
      </c>
      <c r="AP17" s="38">
        <f t="shared" si="2"/>
        <v>1.0470311838418054</v>
      </c>
      <c r="AQ17" s="38">
        <f t="shared" si="2"/>
        <v>0.91615228586157915</v>
      </c>
      <c r="AR17" s="38">
        <f t="shared" si="2"/>
        <v>0.78527338788135381</v>
      </c>
      <c r="AS17" s="39">
        <f t="shared" si="2"/>
        <v>0.65439448990112759</v>
      </c>
      <c r="AT17" s="39">
        <f t="shared" si="2"/>
        <v>0.52351559192090225</v>
      </c>
      <c r="AU17" s="38">
        <f t="shared" si="2"/>
        <v>0.39263669394067691</v>
      </c>
      <c r="AV17" s="38">
        <f t="shared" si="2"/>
        <v>0.26175779596045157</v>
      </c>
      <c r="AW17" s="38">
        <f t="shared" si="2"/>
        <v>0.13087889798022534</v>
      </c>
      <c r="AX17" s="38">
        <f t="shared" si="2"/>
        <v>0</v>
      </c>
      <c r="AY17" s="38">
        <f t="shared" si="2"/>
        <v>-0.13087889798022534</v>
      </c>
      <c r="AZ17" s="38">
        <f t="shared" si="2"/>
        <v>-0.26175779596045157</v>
      </c>
      <c r="BA17" s="38">
        <f t="shared" si="2"/>
        <v>-0.39263669394067691</v>
      </c>
      <c r="BB17" s="39">
        <f t="shared" si="2"/>
        <v>0</v>
      </c>
      <c r="BC17" s="33">
        <f t="shared" si="3"/>
        <v>100</v>
      </c>
      <c r="BD17" s="35">
        <f t="shared" si="6"/>
        <v>37.777777777777779</v>
      </c>
    </row>
    <row r="18" spans="1:56" ht="16">
      <c r="A18" s="34"/>
      <c r="B18" s="35">
        <f t="shared" si="4"/>
        <v>36.666666666666671</v>
      </c>
      <c r="C18" s="34">
        <f t="shared" si="1"/>
        <v>98</v>
      </c>
      <c r="D18" s="36">
        <f t="shared" si="5"/>
        <v>5.8522554354732188</v>
      </c>
      <c r="E18" s="36">
        <f t="shared" si="2"/>
        <v>5.544241991500944</v>
      </c>
      <c r="F18" s="36">
        <f t="shared" si="2"/>
        <v>5.4210366139120341</v>
      </c>
      <c r="G18" s="36">
        <f t="shared" si="2"/>
        <v>5.2978312363231241</v>
      </c>
      <c r="H18" s="36">
        <f t="shared" si="2"/>
        <v>5.1746258587342151</v>
      </c>
      <c r="I18" s="36">
        <f t="shared" si="2"/>
        <v>5.0514204811453052</v>
      </c>
      <c r="J18" s="36">
        <f t="shared" si="2"/>
        <v>4.9282151035563952</v>
      </c>
      <c r="K18" s="36">
        <f t="shared" si="2"/>
        <v>4.8050097259674853</v>
      </c>
      <c r="L18" s="36">
        <f t="shared" si="2"/>
        <v>4.6818043483785754</v>
      </c>
      <c r="M18" s="36">
        <f t="shared" si="2"/>
        <v>4.5585989707896655</v>
      </c>
      <c r="N18" s="36">
        <f t="shared" si="2"/>
        <v>4.4353935932007555</v>
      </c>
      <c r="O18" s="36">
        <f t="shared" si="2"/>
        <v>4.3121882156118456</v>
      </c>
      <c r="P18" s="36">
        <f t="shared" si="2"/>
        <v>4.1889828380229357</v>
      </c>
      <c r="Q18" s="36">
        <f t="shared" si="2"/>
        <v>4.0657774604340258</v>
      </c>
      <c r="R18" s="36">
        <f t="shared" si="2"/>
        <v>3.9425720828451158</v>
      </c>
      <c r="S18" s="36">
        <f t="shared" si="2"/>
        <v>3.8193667052562059</v>
      </c>
      <c r="T18" s="36">
        <f t="shared" si="2"/>
        <v>3.696161327667296</v>
      </c>
      <c r="U18" s="36">
        <f t="shared" si="2"/>
        <v>3.5729559500783865</v>
      </c>
      <c r="V18" s="36">
        <f t="shared" si="2"/>
        <v>3.4497505724894766</v>
      </c>
      <c r="W18" s="36">
        <f t="shared" si="2"/>
        <v>3.3265451949005662</v>
      </c>
      <c r="X18" s="36">
        <f t="shared" si="2"/>
        <v>3.2033398173116567</v>
      </c>
      <c r="Y18" s="40">
        <f t="shared" si="2"/>
        <v>3.0801344397227468</v>
      </c>
      <c r="Z18" s="41">
        <f t="shared" si="2"/>
        <v>2.9569290621338369</v>
      </c>
      <c r="AA18" s="41">
        <f t="shared" si="2"/>
        <v>2.833723684544927</v>
      </c>
      <c r="AB18" s="41">
        <f t="shared" si="2"/>
        <v>2.710518306956017</v>
      </c>
      <c r="AC18" s="41">
        <f t="shared" si="2"/>
        <v>2.5873129293671076</v>
      </c>
      <c r="AD18" s="41">
        <f t="shared" si="2"/>
        <v>2.4641075517781976</v>
      </c>
      <c r="AE18" s="41">
        <f t="shared" si="2"/>
        <v>2.3409021741892877</v>
      </c>
      <c r="AF18" s="41">
        <f t="shared" si="2"/>
        <v>2.2176967966003778</v>
      </c>
      <c r="AG18" s="41">
        <f t="shared" si="2"/>
        <v>2.0944914190114678</v>
      </c>
      <c r="AH18" s="41">
        <f t="shared" si="2"/>
        <v>1.9712860414225579</v>
      </c>
      <c r="AI18" s="41">
        <f t="shared" si="2"/>
        <v>1.848080663833648</v>
      </c>
      <c r="AJ18" s="41">
        <f t="shared" si="2"/>
        <v>1.7248752862447381</v>
      </c>
      <c r="AK18" s="41">
        <f t="shared" si="2"/>
        <v>1.6016699086558281</v>
      </c>
      <c r="AL18" s="41">
        <f t="shared" si="2"/>
        <v>1.4784645310669182</v>
      </c>
      <c r="AM18" s="41">
        <f t="shared" si="2"/>
        <v>1.3552591534780083</v>
      </c>
      <c r="AN18" s="41">
        <f t="shared" si="2"/>
        <v>1.2320537758890984</v>
      </c>
      <c r="AO18" s="41">
        <f t="shared" si="2"/>
        <v>1.1088483983001893</v>
      </c>
      <c r="AP18" s="41">
        <f t="shared" si="2"/>
        <v>0.98564302071127941</v>
      </c>
      <c r="AQ18" s="41">
        <f t="shared" si="2"/>
        <v>0.86243764312236948</v>
      </c>
      <c r="AR18" s="41">
        <f t="shared" si="2"/>
        <v>0.73923226553345955</v>
      </c>
      <c r="AS18" s="42">
        <f t="shared" si="2"/>
        <v>0.61602688794454963</v>
      </c>
      <c r="AT18" s="42">
        <f t="shared" si="2"/>
        <v>0.49282151035563881</v>
      </c>
      <c r="AU18" s="41">
        <f t="shared" si="2"/>
        <v>0.36961613276672978</v>
      </c>
      <c r="AV18" s="41">
        <f t="shared" si="2"/>
        <v>0.24641075517781985</v>
      </c>
      <c r="AW18" s="41">
        <f t="shared" si="2"/>
        <v>0.12320537758890993</v>
      </c>
      <c r="AX18" s="41">
        <f t="shared" si="2"/>
        <v>0</v>
      </c>
      <c r="AY18" s="41">
        <f t="shared" si="2"/>
        <v>-0.12320537758890993</v>
      </c>
      <c r="AZ18" s="41">
        <f t="shared" si="2"/>
        <v>-0.24641075517781985</v>
      </c>
      <c r="BA18" s="41">
        <f t="shared" si="2"/>
        <v>-0.36961613276672978</v>
      </c>
      <c r="BB18" s="42">
        <f t="shared" si="2"/>
        <v>0</v>
      </c>
      <c r="BC18" s="34">
        <f t="shared" si="3"/>
        <v>98</v>
      </c>
      <c r="BD18" s="35">
        <f t="shared" si="6"/>
        <v>36.666666666666671</v>
      </c>
    </row>
    <row r="19" spans="1:56" ht="16">
      <c r="A19" s="34"/>
      <c r="B19" s="35">
        <f t="shared" si="4"/>
        <v>35.555555555555557</v>
      </c>
      <c r="C19" s="34">
        <f t="shared" si="1"/>
        <v>96</v>
      </c>
      <c r="D19" s="36">
        <f t="shared" si="5"/>
        <v>5.5064233933711497</v>
      </c>
      <c r="E19" s="36">
        <f t="shared" si="2"/>
        <v>5.2166116358253003</v>
      </c>
      <c r="F19" s="36">
        <f t="shared" si="2"/>
        <v>5.1006869328069602</v>
      </c>
      <c r="G19" s="36">
        <f t="shared" si="2"/>
        <v>4.98476222978862</v>
      </c>
      <c r="H19" s="36">
        <f t="shared" si="2"/>
        <v>4.8688375267702799</v>
      </c>
      <c r="I19" s="36">
        <f t="shared" si="2"/>
        <v>4.7529128237519398</v>
      </c>
      <c r="J19" s="36">
        <f t="shared" si="2"/>
        <v>4.6369881207335997</v>
      </c>
      <c r="K19" s="36">
        <f t="shared" si="2"/>
        <v>4.5210634177152595</v>
      </c>
      <c r="L19" s="36">
        <f t="shared" si="2"/>
        <v>4.4051387146969203</v>
      </c>
      <c r="M19" s="36">
        <f t="shared" si="2"/>
        <v>4.2892140116785802</v>
      </c>
      <c r="N19" s="36">
        <f t="shared" si="2"/>
        <v>4.1732893086602401</v>
      </c>
      <c r="O19" s="36">
        <f t="shared" si="2"/>
        <v>4.0573646056418999</v>
      </c>
      <c r="P19" s="36">
        <f t="shared" si="2"/>
        <v>3.9414399026235598</v>
      </c>
      <c r="Q19" s="36">
        <f t="shared" si="2"/>
        <v>3.8255151996052197</v>
      </c>
      <c r="R19" s="36">
        <f t="shared" si="2"/>
        <v>3.70959049658688</v>
      </c>
      <c r="S19" s="36">
        <f t="shared" si="2"/>
        <v>3.5936657935685399</v>
      </c>
      <c r="T19" s="36">
        <f t="shared" si="2"/>
        <v>3.4777410905501998</v>
      </c>
      <c r="U19" s="36">
        <f t="shared" si="2"/>
        <v>3.3618163875318601</v>
      </c>
      <c r="V19" s="36">
        <f t="shared" si="2"/>
        <v>3.2458916845135199</v>
      </c>
      <c r="W19" s="36">
        <f t="shared" si="2"/>
        <v>3.1299669814951798</v>
      </c>
      <c r="X19" s="36">
        <f t="shared" si="2"/>
        <v>3.0140422784768401</v>
      </c>
      <c r="Y19" s="40">
        <f t="shared" ref="Y19:BB19" si="7">((610.7)*10^((7.5*$B19)/(237.3+$B19))/1000)-((610.7)*10^((7.5*$B19)/(237.3+$B19))/1000)*(Y$13/100)</f>
        <v>2.8981175754585</v>
      </c>
      <c r="Z19" s="41">
        <f t="shared" si="7"/>
        <v>2.7821928724401599</v>
      </c>
      <c r="AA19" s="41">
        <f t="shared" si="7"/>
        <v>2.6662681694218198</v>
      </c>
      <c r="AB19" s="41">
        <f t="shared" si="7"/>
        <v>2.5503434664034796</v>
      </c>
      <c r="AC19" s="41">
        <f t="shared" si="7"/>
        <v>2.4344187633851404</v>
      </c>
      <c r="AD19" s="41">
        <f t="shared" si="7"/>
        <v>2.3184940603668003</v>
      </c>
      <c r="AE19" s="41">
        <f t="shared" si="7"/>
        <v>2.2025693573484602</v>
      </c>
      <c r="AF19" s="41">
        <f t="shared" si="7"/>
        <v>2.08664465433012</v>
      </c>
      <c r="AG19" s="41">
        <f t="shared" si="7"/>
        <v>1.9707199513117799</v>
      </c>
      <c r="AH19" s="41">
        <f t="shared" si="7"/>
        <v>1.8547952482934398</v>
      </c>
      <c r="AI19" s="41">
        <f t="shared" si="7"/>
        <v>1.7388705452751001</v>
      </c>
      <c r="AJ19" s="41">
        <f t="shared" si="7"/>
        <v>1.62294584225676</v>
      </c>
      <c r="AK19" s="41">
        <f t="shared" si="7"/>
        <v>1.5070211392384198</v>
      </c>
      <c r="AL19" s="41">
        <f t="shared" si="7"/>
        <v>1.3910964362200797</v>
      </c>
      <c r="AM19" s="41">
        <f t="shared" si="7"/>
        <v>1.2751717332017396</v>
      </c>
      <c r="AN19" s="41">
        <f t="shared" si="7"/>
        <v>1.1592470301833995</v>
      </c>
      <c r="AO19" s="41">
        <f t="shared" si="7"/>
        <v>1.0433223271650602</v>
      </c>
      <c r="AP19" s="41">
        <f t="shared" si="7"/>
        <v>0.92739762414672011</v>
      </c>
      <c r="AQ19" s="41">
        <f t="shared" si="7"/>
        <v>0.81147292112837999</v>
      </c>
      <c r="AR19" s="41">
        <f t="shared" si="7"/>
        <v>0.69554821811003986</v>
      </c>
      <c r="AS19" s="42">
        <f t="shared" si="7"/>
        <v>0.57962351509169974</v>
      </c>
      <c r="AT19" s="42">
        <f t="shared" si="7"/>
        <v>0.46369881207335961</v>
      </c>
      <c r="AU19" s="41">
        <f t="shared" si="7"/>
        <v>0.34777410905502038</v>
      </c>
      <c r="AV19" s="41">
        <f t="shared" si="7"/>
        <v>0.23184940603668025</v>
      </c>
      <c r="AW19" s="41">
        <f t="shared" si="7"/>
        <v>0.11592470301834013</v>
      </c>
      <c r="AX19" s="41">
        <f t="shared" si="7"/>
        <v>0</v>
      </c>
      <c r="AY19" s="41">
        <f t="shared" si="7"/>
        <v>-0.11592470301834013</v>
      </c>
      <c r="AZ19" s="41">
        <f t="shared" si="7"/>
        <v>-0.23184940603668025</v>
      </c>
      <c r="BA19" s="41">
        <f t="shared" si="7"/>
        <v>-0.34777410905502038</v>
      </c>
      <c r="BB19" s="42">
        <f t="shared" si="7"/>
        <v>0</v>
      </c>
      <c r="BC19" s="34">
        <f t="shared" si="3"/>
        <v>96</v>
      </c>
      <c r="BD19" s="35">
        <f t="shared" si="6"/>
        <v>35.555555555555557</v>
      </c>
    </row>
    <row r="20" spans="1:56" ht="16">
      <c r="A20" s="34"/>
      <c r="B20" s="35">
        <f t="shared" si="4"/>
        <v>34.444444444444443</v>
      </c>
      <c r="C20" s="34">
        <f t="shared" si="1"/>
        <v>94</v>
      </c>
      <c r="D20" s="36">
        <f t="shared" si="5"/>
        <v>5.1784477843584478</v>
      </c>
      <c r="E20" s="36">
        <f t="shared" si="5"/>
        <v>4.9058979009711612</v>
      </c>
      <c r="F20" s="36">
        <f t="shared" si="5"/>
        <v>4.7968779476162462</v>
      </c>
      <c r="G20" s="36">
        <f t="shared" si="5"/>
        <v>4.6878579942613312</v>
      </c>
      <c r="H20" s="36">
        <f t="shared" si="5"/>
        <v>4.5788380409064171</v>
      </c>
      <c r="I20" s="36">
        <f t="shared" si="5"/>
        <v>4.4698180875515021</v>
      </c>
      <c r="J20" s="36">
        <f t="shared" si="5"/>
        <v>4.3607981341965871</v>
      </c>
      <c r="K20" s="36">
        <f t="shared" si="5"/>
        <v>4.251778180841673</v>
      </c>
      <c r="L20" s="36">
        <f t="shared" si="5"/>
        <v>4.142758227486758</v>
      </c>
      <c r="M20" s="36">
        <f t="shared" si="5"/>
        <v>4.033738274131843</v>
      </c>
      <c r="N20" s="36">
        <f t="shared" si="5"/>
        <v>3.9247183207769285</v>
      </c>
      <c r="O20" s="36">
        <f t="shared" si="5"/>
        <v>3.815698367422014</v>
      </c>
      <c r="P20" s="36">
        <f t="shared" si="5"/>
        <v>3.7066784140670994</v>
      </c>
      <c r="Q20" s="36">
        <f t="shared" si="5"/>
        <v>3.5976584607121849</v>
      </c>
      <c r="R20" s="36">
        <f t="shared" si="5"/>
        <v>3.4886385073572699</v>
      </c>
      <c r="S20" s="36">
        <f t="shared" si="5"/>
        <v>3.3796185540023553</v>
      </c>
      <c r="T20" s="36">
        <f t="shared" ref="T20:BB27" si="8">((610.7)*10^((7.5*$B20)/(237.3+$B20))/1000)-((610.7)*10^((7.5*$B20)/(237.3+$B20))/1000)*(T$13/100)</f>
        <v>3.2705986006474403</v>
      </c>
      <c r="U20" s="36">
        <f t="shared" si="8"/>
        <v>3.1615786472925258</v>
      </c>
      <c r="V20" s="36">
        <f t="shared" si="8"/>
        <v>3.0525586939376113</v>
      </c>
      <c r="W20" s="36">
        <f t="shared" si="8"/>
        <v>2.9435387405826963</v>
      </c>
      <c r="X20" s="36">
        <f t="shared" si="8"/>
        <v>2.8345187872277822</v>
      </c>
      <c r="Y20" s="40">
        <f t="shared" si="8"/>
        <v>2.7254988338728672</v>
      </c>
      <c r="Z20" s="41">
        <f t="shared" si="8"/>
        <v>2.6164788805179522</v>
      </c>
      <c r="AA20" s="41">
        <f t="shared" si="8"/>
        <v>2.5074589271630376</v>
      </c>
      <c r="AB20" s="41">
        <f t="shared" si="8"/>
        <v>2.3984389738081227</v>
      </c>
      <c r="AC20" s="41">
        <f t="shared" si="8"/>
        <v>2.2894190204532086</v>
      </c>
      <c r="AD20" s="41">
        <f t="shared" si="8"/>
        <v>2.180399067098294</v>
      </c>
      <c r="AE20" s="41">
        <f t="shared" si="8"/>
        <v>2.071379113743379</v>
      </c>
      <c r="AF20" s="41">
        <f t="shared" si="8"/>
        <v>1.9623591603884645</v>
      </c>
      <c r="AG20" s="41">
        <f t="shared" si="8"/>
        <v>1.8533392070335495</v>
      </c>
      <c r="AH20" s="41">
        <f t="shared" si="8"/>
        <v>1.7443192536786349</v>
      </c>
      <c r="AI20" s="41">
        <f t="shared" si="8"/>
        <v>1.6352993003237204</v>
      </c>
      <c r="AJ20" s="41">
        <f t="shared" si="8"/>
        <v>1.5262793469688059</v>
      </c>
      <c r="AK20" s="41">
        <f t="shared" si="8"/>
        <v>1.4172593936138913</v>
      </c>
      <c r="AL20" s="41">
        <f t="shared" si="8"/>
        <v>1.3082394402589763</v>
      </c>
      <c r="AM20" s="41">
        <f t="shared" si="8"/>
        <v>1.1992194869040613</v>
      </c>
      <c r="AN20" s="41">
        <f t="shared" si="8"/>
        <v>1.0901995335491463</v>
      </c>
      <c r="AO20" s="41">
        <f t="shared" si="8"/>
        <v>0.98117958019423224</v>
      </c>
      <c r="AP20" s="41">
        <f t="shared" si="8"/>
        <v>0.87215962683931725</v>
      </c>
      <c r="AQ20" s="41">
        <f t="shared" si="8"/>
        <v>0.76313967348440315</v>
      </c>
      <c r="AR20" s="41">
        <f t="shared" si="8"/>
        <v>0.65411972012948816</v>
      </c>
      <c r="AS20" s="42">
        <f t="shared" si="8"/>
        <v>0.54509976677457317</v>
      </c>
      <c r="AT20" s="42">
        <f t="shared" si="8"/>
        <v>0.43607981341965818</v>
      </c>
      <c r="AU20" s="41">
        <f t="shared" si="8"/>
        <v>0.32705986006474408</v>
      </c>
      <c r="AV20" s="41">
        <f t="shared" si="8"/>
        <v>0.21803990670982998</v>
      </c>
      <c r="AW20" s="41">
        <f t="shared" si="8"/>
        <v>0.10901995335491499</v>
      </c>
      <c r="AX20" s="41">
        <f t="shared" si="8"/>
        <v>0</v>
      </c>
      <c r="AY20" s="41">
        <f t="shared" si="8"/>
        <v>-0.10901995335491499</v>
      </c>
      <c r="AZ20" s="41">
        <f t="shared" si="8"/>
        <v>-0.21803990670982998</v>
      </c>
      <c r="BA20" s="41">
        <f t="shared" si="8"/>
        <v>-0.32705986006474408</v>
      </c>
      <c r="BB20" s="42">
        <f t="shared" si="8"/>
        <v>0</v>
      </c>
      <c r="BC20" s="34">
        <f t="shared" si="3"/>
        <v>94</v>
      </c>
      <c r="BD20" s="35">
        <f t="shared" si="6"/>
        <v>34.444444444444443</v>
      </c>
    </row>
    <row r="21" spans="1:56" ht="16">
      <c r="A21" s="34"/>
      <c r="B21" s="35">
        <f t="shared" si="4"/>
        <v>33.333333333333336</v>
      </c>
      <c r="C21" s="34">
        <f t="shared" si="1"/>
        <v>92</v>
      </c>
      <c r="D21" s="36">
        <f t="shared" si="5"/>
        <v>4.8675521023967203</v>
      </c>
      <c r="E21" s="36">
        <f t="shared" si="5"/>
        <v>4.6113651496389982</v>
      </c>
      <c r="F21" s="36">
        <f t="shared" si="5"/>
        <v>4.5088903685359094</v>
      </c>
      <c r="G21" s="36">
        <f t="shared" si="5"/>
        <v>4.4064155874328206</v>
      </c>
      <c r="H21" s="36">
        <f t="shared" si="5"/>
        <v>4.3039408063297317</v>
      </c>
      <c r="I21" s="36">
        <f t="shared" si="5"/>
        <v>4.2014660252266429</v>
      </c>
      <c r="J21" s="36">
        <f t="shared" si="5"/>
        <v>4.0989912441235541</v>
      </c>
      <c r="K21" s="36">
        <f t="shared" si="5"/>
        <v>3.9965164630204653</v>
      </c>
      <c r="L21" s="36">
        <f t="shared" si="5"/>
        <v>3.8940416819173764</v>
      </c>
      <c r="M21" s="36">
        <f t="shared" si="5"/>
        <v>3.7915669008142876</v>
      </c>
      <c r="N21" s="36">
        <f t="shared" si="5"/>
        <v>3.6890921197111983</v>
      </c>
      <c r="O21" s="36">
        <f t="shared" si="5"/>
        <v>3.5866173386081099</v>
      </c>
      <c r="P21" s="36">
        <f t="shared" si="5"/>
        <v>3.4841425575050211</v>
      </c>
      <c r="Q21" s="36">
        <f t="shared" si="5"/>
        <v>3.3816677764019318</v>
      </c>
      <c r="R21" s="36">
        <f t="shared" si="5"/>
        <v>3.2791929952988434</v>
      </c>
      <c r="S21" s="36">
        <f t="shared" si="5"/>
        <v>3.1767182141957542</v>
      </c>
      <c r="T21" s="36">
        <f t="shared" si="8"/>
        <v>3.0742434330926653</v>
      </c>
      <c r="U21" s="36">
        <f t="shared" si="8"/>
        <v>2.9717686519895765</v>
      </c>
      <c r="V21" s="36">
        <f t="shared" si="8"/>
        <v>2.8692938708864877</v>
      </c>
      <c r="W21" s="36">
        <f t="shared" si="8"/>
        <v>2.7668190897833989</v>
      </c>
      <c r="X21" s="36">
        <f t="shared" si="8"/>
        <v>2.66434430868031</v>
      </c>
      <c r="Y21" s="40">
        <f t="shared" si="8"/>
        <v>2.5618695275772212</v>
      </c>
      <c r="Z21" s="41">
        <f t="shared" si="8"/>
        <v>2.4593947464741324</v>
      </c>
      <c r="AA21" s="41">
        <f t="shared" si="8"/>
        <v>2.3569199653710435</v>
      </c>
      <c r="AB21" s="41">
        <f t="shared" si="8"/>
        <v>2.2544451842679543</v>
      </c>
      <c r="AC21" s="41">
        <f t="shared" si="8"/>
        <v>2.1519704031648659</v>
      </c>
      <c r="AD21" s="41">
        <f t="shared" si="8"/>
        <v>2.049495622061777</v>
      </c>
      <c r="AE21" s="41">
        <f t="shared" si="8"/>
        <v>1.9470208409586882</v>
      </c>
      <c r="AF21" s="41">
        <f t="shared" si="8"/>
        <v>1.8445460598555994</v>
      </c>
      <c r="AG21" s="41">
        <f t="shared" si="8"/>
        <v>1.7420712787525101</v>
      </c>
      <c r="AH21" s="41">
        <f t="shared" si="8"/>
        <v>1.6395964976494213</v>
      </c>
      <c r="AI21" s="41">
        <f t="shared" si="8"/>
        <v>1.5371217165463329</v>
      </c>
      <c r="AJ21" s="41">
        <f t="shared" si="8"/>
        <v>1.4346469354432441</v>
      </c>
      <c r="AK21" s="41">
        <f t="shared" si="8"/>
        <v>1.3321721543401552</v>
      </c>
      <c r="AL21" s="41">
        <f t="shared" si="8"/>
        <v>1.229697373237066</v>
      </c>
      <c r="AM21" s="41">
        <f t="shared" si="8"/>
        <v>1.1272225921339771</v>
      </c>
      <c r="AN21" s="41">
        <f t="shared" si="8"/>
        <v>1.0247478110308883</v>
      </c>
      <c r="AO21" s="41">
        <f t="shared" si="8"/>
        <v>0.92227302992779947</v>
      </c>
      <c r="AP21" s="41">
        <f t="shared" si="8"/>
        <v>0.81979824882471064</v>
      </c>
      <c r="AQ21" s="41">
        <f t="shared" si="8"/>
        <v>0.71732346772162181</v>
      </c>
      <c r="AR21" s="41">
        <f t="shared" si="8"/>
        <v>0.61484868661853298</v>
      </c>
      <c r="AS21" s="42">
        <f t="shared" si="8"/>
        <v>0.51237390551544415</v>
      </c>
      <c r="AT21" s="42">
        <f t="shared" si="8"/>
        <v>0.40989912441235532</v>
      </c>
      <c r="AU21" s="41">
        <f t="shared" si="8"/>
        <v>0.30742434330926649</v>
      </c>
      <c r="AV21" s="41">
        <f t="shared" si="8"/>
        <v>0.20494956220617766</v>
      </c>
      <c r="AW21" s="41">
        <f t="shared" si="8"/>
        <v>0.10247478110308883</v>
      </c>
      <c r="AX21" s="41">
        <f t="shared" si="8"/>
        <v>0</v>
      </c>
      <c r="AY21" s="41">
        <f t="shared" si="8"/>
        <v>-0.10247478110308883</v>
      </c>
      <c r="AZ21" s="41">
        <f t="shared" si="8"/>
        <v>-0.20494956220617766</v>
      </c>
      <c r="BA21" s="41">
        <f t="shared" si="8"/>
        <v>-0.30742434330926649</v>
      </c>
      <c r="BB21" s="42">
        <f t="shared" si="8"/>
        <v>0</v>
      </c>
      <c r="BC21" s="34">
        <f t="shared" si="3"/>
        <v>92</v>
      </c>
      <c r="BD21" s="35">
        <f t="shared" si="6"/>
        <v>33.333333333333336</v>
      </c>
    </row>
    <row r="22" spans="1:56" ht="16">
      <c r="A22" s="34"/>
      <c r="B22" s="35">
        <f t="shared" si="4"/>
        <v>32.222222222222221</v>
      </c>
      <c r="C22" s="33">
        <f t="shared" si="1"/>
        <v>90</v>
      </c>
      <c r="D22" s="36">
        <f t="shared" si="5"/>
        <v>4.5729864594240279</v>
      </c>
      <c r="E22" s="36">
        <f t="shared" si="5"/>
        <v>4.3323029615596056</v>
      </c>
      <c r="F22" s="36">
        <f t="shared" si="5"/>
        <v>4.2360295624138367</v>
      </c>
      <c r="G22" s="36">
        <f t="shared" si="5"/>
        <v>4.1397561632680668</v>
      </c>
      <c r="H22" s="36">
        <f t="shared" si="5"/>
        <v>4.0434827641222979</v>
      </c>
      <c r="I22" s="36">
        <f t="shared" si="5"/>
        <v>3.9472093649765294</v>
      </c>
      <c r="J22" s="36">
        <f t="shared" si="5"/>
        <v>3.85093596583076</v>
      </c>
      <c r="K22" s="36">
        <f t="shared" si="5"/>
        <v>3.7546625666849911</v>
      </c>
      <c r="L22" s="36">
        <f t="shared" si="5"/>
        <v>3.6583891675392222</v>
      </c>
      <c r="M22" s="36">
        <f t="shared" si="5"/>
        <v>3.5621157683934532</v>
      </c>
      <c r="N22" s="36">
        <f t="shared" si="5"/>
        <v>3.4658423692476843</v>
      </c>
      <c r="O22" s="36">
        <f t="shared" si="5"/>
        <v>3.3695689701019154</v>
      </c>
      <c r="P22" s="36">
        <f t="shared" si="5"/>
        <v>3.2732955709561464</v>
      </c>
      <c r="Q22" s="36">
        <f t="shared" si="5"/>
        <v>3.177022171810377</v>
      </c>
      <c r="R22" s="36">
        <f t="shared" si="5"/>
        <v>3.0807487726646086</v>
      </c>
      <c r="S22" s="36">
        <f t="shared" si="5"/>
        <v>2.9844753735188392</v>
      </c>
      <c r="T22" s="36">
        <f t="shared" si="8"/>
        <v>2.8882019743730698</v>
      </c>
      <c r="U22" s="36">
        <f t="shared" si="8"/>
        <v>2.7919285752273013</v>
      </c>
      <c r="V22" s="36">
        <f t="shared" si="8"/>
        <v>2.6956551760815319</v>
      </c>
      <c r="W22" s="36">
        <f t="shared" si="8"/>
        <v>2.599381776935763</v>
      </c>
      <c r="X22" s="36">
        <f t="shared" si="8"/>
        <v>2.5031083777899941</v>
      </c>
      <c r="Y22" s="40">
        <f t="shared" si="8"/>
        <v>2.4068349786442251</v>
      </c>
      <c r="Z22" s="41">
        <f t="shared" si="8"/>
        <v>2.3105615794984562</v>
      </c>
      <c r="AA22" s="41">
        <f t="shared" si="8"/>
        <v>2.2142881803526868</v>
      </c>
      <c r="AB22" s="41">
        <f t="shared" si="8"/>
        <v>2.1180147812069179</v>
      </c>
      <c r="AC22" s="41">
        <f t="shared" si="8"/>
        <v>2.0217413820611494</v>
      </c>
      <c r="AD22" s="41">
        <f t="shared" si="8"/>
        <v>1.92546798291538</v>
      </c>
      <c r="AE22" s="41">
        <f t="shared" si="8"/>
        <v>1.8291945837696111</v>
      </c>
      <c r="AF22" s="41">
        <f t="shared" si="8"/>
        <v>1.7329211846238421</v>
      </c>
      <c r="AG22" s="41">
        <f t="shared" si="8"/>
        <v>1.6366477854780728</v>
      </c>
      <c r="AH22" s="41">
        <f t="shared" si="8"/>
        <v>1.5403743863323038</v>
      </c>
      <c r="AI22" s="41">
        <f t="shared" si="8"/>
        <v>1.4441009871865353</v>
      </c>
      <c r="AJ22" s="41">
        <f t="shared" si="8"/>
        <v>1.3478275880407664</v>
      </c>
      <c r="AK22" s="41">
        <f t="shared" si="8"/>
        <v>1.251554188894997</v>
      </c>
      <c r="AL22" s="41">
        <f t="shared" si="8"/>
        <v>1.1552807897492281</v>
      </c>
      <c r="AM22" s="41">
        <f t="shared" si="8"/>
        <v>1.0590073906034587</v>
      </c>
      <c r="AN22" s="41">
        <f t="shared" si="8"/>
        <v>0.96273399145768979</v>
      </c>
      <c r="AO22" s="41">
        <f t="shared" si="8"/>
        <v>0.8664605923119213</v>
      </c>
      <c r="AP22" s="41">
        <f t="shared" si="8"/>
        <v>0.77018719316615236</v>
      </c>
      <c r="AQ22" s="41">
        <f t="shared" si="8"/>
        <v>0.67391379402038343</v>
      </c>
      <c r="AR22" s="41">
        <f t="shared" si="8"/>
        <v>0.57764039487461361</v>
      </c>
      <c r="AS22" s="42">
        <f t="shared" si="8"/>
        <v>0.48136699572884467</v>
      </c>
      <c r="AT22" s="42">
        <f t="shared" si="8"/>
        <v>0.38509359658307574</v>
      </c>
      <c r="AU22" s="41">
        <f t="shared" si="8"/>
        <v>0.28882019743730769</v>
      </c>
      <c r="AV22" s="41">
        <f t="shared" si="8"/>
        <v>0.19254679829153787</v>
      </c>
      <c r="AW22" s="41">
        <f t="shared" si="8"/>
        <v>9.6273399145768934E-2</v>
      </c>
      <c r="AX22" s="41">
        <f t="shared" si="8"/>
        <v>0</v>
      </c>
      <c r="AY22" s="41">
        <f t="shared" si="8"/>
        <v>-9.6273399145768934E-2</v>
      </c>
      <c r="AZ22" s="41">
        <f t="shared" si="8"/>
        <v>-0.19254679829153787</v>
      </c>
      <c r="BA22" s="41">
        <f t="shared" si="8"/>
        <v>-0.28882019743730769</v>
      </c>
      <c r="BB22" s="42">
        <f t="shared" si="8"/>
        <v>0</v>
      </c>
      <c r="BC22" s="33">
        <f t="shared" si="3"/>
        <v>90</v>
      </c>
      <c r="BD22" s="35">
        <f t="shared" si="6"/>
        <v>32.222222222222221</v>
      </c>
    </row>
    <row r="23" spans="1:56" ht="16">
      <c r="A23" s="34"/>
      <c r="B23" s="35">
        <f t="shared" si="4"/>
        <v>31.111111111111114</v>
      </c>
      <c r="C23" s="34">
        <f t="shared" si="1"/>
        <v>88</v>
      </c>
      <c r="D23" s="36">
        <f t="shared" si="5"/>
        <v>4.2940269699001732</v>
      </c>
      <c r="E23" s="36">
        <f t="shared" si="5"/>
        <v>4.0680255504317424</v>
      </c>
      <c r="F23" s="36">
        <f t="shared" si="5"/>
        <v>3.9776249826443708</v>
      </c>
      <c r="G23" s="36">
        <f t="shared" si="5"/>
        <v>3.8872244148569983</v>
      </c>
      <c r="H23" s="36">
        <f t="shared" si="5"/>
        <v>3.7968238470696267</v>
      </c>
      <c r="I23" s="36">
        <f t="shared" si="5"/>
        <v>3.7064232792822547</v>
      </c>
      <c r="J23" s="36">
        <f t="shared" si="5"/>
        <v>3.6160227114948826</v>
      </c>
      <c r="K23" s="36">
        <f t="shared" si="5"/>
        <v>3.5256221437075101</v>
      </c>
      <c r="L23" s="36">
        <f t="shared" si="5"/>
        <v>3.4352215759201385</v>
      </c>
      <c r="M23" s="36">
        <f t="shared" si="5"/>
        <v>3.3448210081327661</v>
      </c>
      <c r="N23" s="36">
        <f t="shared" si="5"/>
        <v>3.254420440345394</v>
      </c>
      <c r="O23" s="36">
        <f t="shared" si="5"/>
        <v>3.164019872558022</v>
      </c>
      <c r="P23" s="36">
        <f t="shared" si="5"/>
        <v>3.0736193047706504</v>
      </c>
      <c r="Q23" s="36">
        <f t="shared" si="5"/>
        <v>2.9832187369832779</v>
      </c>
      <c r="R23" s="36">
        <f t="shared" si="5"/>
        <v>2.8928181691959063</v>
      </c>
      <c r="S23" s="36">
        <f t="shared" si="5"/>
        <v>2.8024176014085338</v>
      </c>
      <c r="T23" s="36">
        <f t="shared" si="8"/>
        <v>2.7120170336211618</v>
      </c>
      <c r="U23" s="36">
        <f t="shared" si="8"/>
        <v>2.6216164658337897</v>
      </c>
      <c r="V23" s="36">
        <f t="shared" si="8"/>
        <v>2.5312158980464177</v>
      </c>
      <c r="W23" s="36">
        <f t="shared" si="8"/>
        <v>2.4408153302590456</v>
      </c>
      <c r="X23" s="36">
        <f t="shared" si="8"/>
        <v>2.3504147624716736</v>
      </c>
      <c r="Y23" s="40">
        <f t="shared" si="8"/>
        <v>2.2600141946843015</v>
      </c>
      <c r="Z23" s="41">
        <f t="shared" si="8"/>
        <v>2.1696136268969295</v>
      </c>
      <c r="AA23" s="41">
        <f t="shared" si="8"/>
        <v>2.0792130591095574</v>
      </c>
      <c r="AB23" s="41">
        <f t="shared" si="8"/>
        <v>1.988812491322185</v>
      </c>
      <c r="AC23" s="41">
        <f t="shared" si="8"/>
        <v>1.8984119235348134</v>
      </c>
      <c r="AD23" s="41">
        <f t="shared" si="8"/>
        <v>1.8080113557474413</v>
      </c>
      <c r="AE23" s="41">
        <f t="shared" si="8"/>
        <v>1.7176107879600693</v>
      </c>
      <c r="AF23" s="41">
        <f t="shared" si="8"/>
        <v>1.6272102201726972</v>
      </c>
      <c r="AG23" s="41">
        <f t="shared" si="8"/>
        <v>1.5368096523853247</v>
      </c>
      <c r="AH23" s="41">
        <f t="shared" si="8"/>
        <v>1.4464090845979527</v>
      </c>
      <c r="AI23" s="41">
        <f t="shared" si="8"/>
        <v>1.3560085168105811</v>
      </c>
      <c r="AJ23" s="41">
        <f t="shared" si="8"/>
        <v>1.2656079490232091</v>
      </c>
      <c r="AK23" s="41">
        <f t="shared" si="8"/>
        <v>1.175207381235837</v>
      </c>
      <c r="AL23" s="41">
        <f t="shared" si="8"/>
        <v>1.0848068134484645</v>
      </c>
      <c r="AM23" s="41">
        <f t="shared" si="8"/>
        <v>0.99440624566109248</v>
      </c>
      <c r="AN23" s="41">
        <f t="shared" si="8"/>
        <v>0.90400567787372044</v>
      </c>
      <c r="AO23" s="41">
        <f t="shared" si="8"/>
        <v>0.81360511008634884</v>
      </c>
      <c r="AP23" s="41">
        <f t="shared" si="8"/>
        <v>0.72320454229897679</v>
      </c>
      <c r="AQ23" s="41">
        <f t="shared" si="8"/>
        <v>0.63280397451160431</v>
      </c>
      <c r="AR23" s="41">
        <f t="shared" si="8"/>
        <v>0.54240340672423226</v>
      </c>
      <c r="AS23" s="42">
        <f t="shared" si="8"/>
        <v>0.45200283893685977</v>
      </c>
      <c r="AT23" s="42">
        <f t="shared" si="8"/>
        <v>0.36160227114948817</v>
      </c>
      <c r="AU23" s="41">
        <f t="shared" si="8"/>
        <v>0.27120170336211658</v>
      </c>
      <c r="AV23" s="41">
        <f t="shared" si="8"/>
        <v>0.18080113557474409</v>
      </c>
      <c r="AW23" s="41">
        <f t="shared" si="8"/>
        <v>9.0400567787372488E-2</v>
      </c>
      <c r="AX23" s="41">
        <f t="shared" si="8"/>
        <v>0</v>
      </c>
      <c r="AY23" s="41">
        <f t="shared" si="8"/>
        <v>-9.0400567787372488E-2</v>
      </c>
      <c r="AZ23" s="41">
        <f t="shared" si="8"/>
        <v>-0.18080113557474409</v>
      </c>
      <c r="BA23" s="41">
        <f t="shared" si="8"/>
        <v>-0.27120170336211658</v>
      </c>
      <c r="BB23" s="42">
        <f t="shared" si="8"/>
        <v>0</v>
      </c>
      <c r="BC23" s="34">
        <f t="shared" si="3"/>
        <v>88</v>
      </c>
      <c r="BD23" s="35">
        <f t="shared" si="6"/>
        <v>31.111111111111114</v>
      </c>
    </row>
    <row r="24" spans="1:56" ht="16">
      <c r="A24" s="34"/>
      <c r="B24" s="35">
        <f t="shared" si="4"/>
        <v>30</v>
      </c>
      <c r="C24" s="34">
        <f t="shared" si="1"/>
        <v>86</v>
      </c>
      <c r="D24" s="36">
        <f t="shared" si="5"/>
        <v>4.0299751395365782</v>
      </c>
      <c r="E24" s="36">
        <f t="shared" si="5"/>
        <v>3.8178711848241265</v>
      </c>
      <c r="F24" s="36">
        <f t="shared" si="5"/>
        <v>3.7330296029391459</v>
      </c>
      <c r="G24" s="36">
        <f t="shared" si="5"/>
        <v>3.6481880210541653</v>
      </c>
      <c r="H24" s="36">
        <f t="shared" si="5"/>
        <v>3.5633464391691847</v>
      </c>
      <c r="I24" s="36">
        <f t="shared" si="5"/>
        <v>3.4785048572842041</v>
      </c>
      <c r="J24" s="36">
        <f t="shared" si="5"/>
        <v>3.3936632753992235</v>
      </c>
      <c r="K24" s="36">
        <f t="shared" si="5"/>
        <v>3.3088216935142429</v>
      </c>
      <c r="L24" s="36">
        <f t="shared" si="5"/>
        <v>3.2239801116292623</v>
      </c>
      <c r="M24" s="36">
        <f t="shared" si="5"/>
        <v>3.1391385297442818</v>
      </c>
      <c r="N24" s="36">
        <f t="shared" si="5"/>
        <v>3.0542969478593012</v>
      </c>
      <c r="O24" s="36">
        <f t="shared" si="5"/>
        <v>2.9694553659743206</v>
      </c>
      <c r="P24" s="36">
        <f t="shared" si="5"/>
        <v>2.88461378408934</v>
      </c>
      <c r="Q24" s="36">
        <f t="shared" si="5"/>
        <v>2.7997722022043594</v>
      </c>
      <c r="R24" s="36">
        <f t="shared" si="5"/>
        <v>2.7149306203193788</v>
      </c>
      <c r="S24" s="36">
        <f t="shared" si="5"/>
        <v>2.6300890384343982</v>
      </c>
      <c r="T24" s="36">
        <f t="shared" si="8"/>
        <v>2.5452474565494176</v>
      </c>
      <c r="U24" s="36">
        <f t="shared" si="8"/>
        <v>2.4604058746644371</v>
      </c>
      <c r="V24" s="36">
        <f t="shared" si="8"/>
        <v>2.3755642927794565</v>
      </c>
      <c r="W24" s="36">
        <f t="shared" si="8"/>
        <v>2.2907227108944759</v>
      </c>
      <c r="X24" s="36">
        <f t="shared" si="8"/>
        <v>2.2058811290094953</v>
      </c>
      <c r="Y24" s="40">
        <f t="shared" si="8"/>
        <v>2.1210395471245147</v>
      </c>
      <c r="Z24" s="41">
        <f t="shared" si="8"/>
        <v>2.0361979652395341</v>
      </c>
      <c r="AA24" s="41">
        <f t="shared" si="8"/>
        <v>1.9513563833545535</v>
      </c>
      <c r="AB24" s="41">
        <f t="shared" si="8"/>
        <v>1.8665148014695725</v>
      </c>
      <c r="AC24" s="41">
        <f t="shared" si="8"/>
        <v>1.7816732195845923</v>
      </c>
      <c r="AD24" s="41">
        <f t="shared" si="8"/>
        <v>1.6968316376996118</v>
      </c>
      <c r="AE24" s="41">
        <f t="shared" si="8"/>
        <v>1.6119900558146312</v>
      </c>
      <c r="AF24" s="41">
        <f t="shared" si="8"/>
        <v>1.5271484739296506</v>
      </c>
      <c r="AG24" s="41">
        <f t="shared" si="8"/>
        <v>1.44230689204467</v>
      </c>
      <c r="AH24" s="41">
        <f t="shared" si="8"/>
        <v>1.3574653101596894</v>
      </c>
      <c r="AI24" s="41">
        <f t="shared" si="8"/>
        <v>1.2726237282747088</v>
      </c>
      <c r="AJ24" s="41">
        <f t="shared" si="8"/>
        <v>1.1877821463897282</v>
      </c>
      <c r="AK24" s="41">
        <f t="shared" si="8"/>
        <v>1.1029405645047476</v>
      </c>
      <c r="AL24" s="41">
        <f t="shared" si="8"/>
        <v>1.0180989826197671</v>
      </c>
      <c r="AM24" s="41">
        <f t="shared" si="8"/>
        <v>0.93325740073478647</v>
      </c>
      <c r="AN24" s="41">
        <f t="shared" si="8"/>
        <v>0.84841581884980588</v>
      </c>
      <c r="AO24" s="41">
        <f t="shared" si="8"/>
        <v>0.76357423696482529</v>
      </c>
      <c r="AP24" s="41">
        <f t="shared" si="8"/>
        <v>0.6787326550798447</v>
      </c>
      <c r="AQ24" s="41">
        <f t="shared" si="8"/>
        <v>0.59389107319486412</v>
      </c>
      <c r="AR24" s="41">
        <f t="shared" si="8"/>
        <v>0.50904949130988353</v>
      </c>
      <c r="AS24" s="42">
        <f t="shared" si="8"/>
        <v>0.42420790942490294</v>
      </c>
      <c r="AT24" s="42">
        <f t="shared" si="8"/>
        <v>0.33936632753992235</v>
      </c>
      <c r="AU24" s="41">
        <f t="shared" si="8"/>
        <v>0.25452474565494221</v>
      </c>
      <c r="AV24" s="41">
        <f t="shared" si="8"/>
        <v>0.16968316376996118</v>
      </c>
      <c r="AW24" s="41">
        <f t="shared" si="8"/>
        <v>8.4841581884981032E-2</v>
      </c>
      <c r="AX24" s="41">
        <f t="shared" si="8"/>
        <v>0</v>
      </c>
      <c r="AY24" s="41">
        <f t="shared" si="8"/>
        <v>-8.4841581884981032E-2</v>
      </c>
      <c r="AZ24" s="41">
        <f t="shared" si="8"/>
        <v>-0.16968316376996118</v>
      </c>
      <c r="BA24" s="41">
        <f t="shared" si="8"/>
        <v>-0.25452474565494221</v>
      </c>
      <c r="BB24" s="42">
        <f t="shared" si="8"/>
        <v>0</v>
      </c>
      <c r="BC24" s="34">
        <f t="shared" si="3"/>
        <v>86</v>
      </c>
      <c r="BD24" s="35">
        <f t="shared" si="6"/>
        <v>30</v>
      </c>
    </row>
    <row r="25" spans="1:56" ht="16">
      <c r="A25" s="34"/>
      <c r="B25" s="35">
        <f t="shared" si="4"/>
        <v>28.888888888888889</v>
      </c>
      <c r="C25" s="34">
        <f t="shared" si="1"/>
        <v>84</v>
      </c>
      <c r="D25" s="36">
        <f t="shared" si="5"/>
        <v>3.7801572584648606</v>
      </c>
      <c r="E25" s="36">
        <f t="shared" si="5"/>
        <v>3.5812016132824995</v>
      </c>
      <c r="F25" s="36">
        <f t="shared" si="5"/>
        <v>3.5016193552095549</v>
      </c>
      <c r="G25" s="36">
        <f t="shared" si="5"/>
        <v>3.4220370971366108</v>
      </c>
      <c r="H25" s="36">
        <f t="shared" si="5"/>
        <v>3.3424548390636661</v>
      </c>
      <c r="I25" s="36">
        <f t="shared" si="5"/>
        <v>3.262872580990722</v>
      </c>
      <c r="J25" s="36">
        <f t="shared" si="5"/>
        <v>3.1832903229177774</v>
      </c>
      <c r="K25" s="36">
        <f t="shared" si="5"/>
        <v>3.1037080648448327</v>
      </c>
      <c r="L25" s="36">
        <f t="shared" si="5"/>
        <v>3.0241258067718886</v>
      </c>
      <c r="M25" s="36">
        <f t="shared" si="5"/>
        <v>2.944543548698944</v>
      </c>
      <c r="N25" s="36">
        <f t="shared" si="5"/>
        <v>2.8649612906259998</v>
      </c>
      <c r="O25" s="36">
        <f t="shared" si="5"/>
        <v>2.7853790325530552</v>
      </c>
      <c r="P25" s="36">
        <f t="shared" si="5"/>
        <v>2.7057967744801106</v>
      </c>
      <c r="Q25" s="36">
        <f t="shared" si="5"/>
        <v>2.626214516407166</v>
      </c>
      <c r="R25" s="36">
        <f t="shared" si="5"/>
        <v>2.5466322583342222</v>
      </c>
      <c r="S25" s="36">
        <f t="shared" si="5"/>
        <v>2.4670500002612776</v>
      </c>
      <c r="T25" s="36">
        <f t="shared" si="8"/>
        <v>2.387467742188333</v>
      </c>
      <c r="U25" s="36">
        <f t="shared" si="8"/>
        <v>2.3078854841153884</v>
      </c>
      <c r="V25" s="36">
        <f t="shared" si="8"/>
        <v>2.2283032260424442</v>
      </c>
      <c r="W25" s="36">
        <f t="shared" si="8"/>
        <v>2.1487209679694996</v>
      </c>
      <c r="X25" s="36">
        <f t="shared" si="8"/>
        <v>2.0691387098965555</v>
      </c>
      <c r="Y25" s="40">
        <f t="shared" si="8"/>
        <v>1.9895564518236108</v>
      </c>
      <c r="Z25" s="41">
        <f t="shared" si="8"/>
        <v>1.9099741937506662</v>
      </c>
      <c r="AA25" s="41">
        <f t="shared" si="8"/>
        <v>1.8303919356777216</v>
      </c>
      <c r="AB25" s="41">
        <f t="shared" si="8"/>
        <v>1.7508096776047775</v>
      </c>
      <c r="AC25" s="41">
        <f t="shared" si="8"/>
        <v>1.6712274195318333</v>
      </c>
      <c r="AD25" s="41">
        <f t="shared" si="8"/>
        <v>1.5916451614588887</v>
      </c>
      <c r="AE25" s="41">
        <f t="shared" si="8"/>
        <v>1.5120629033859441</v>
      </c>
      <c r="AF25" s="41">
        <f t="shared" si="8"/>
        <v>1.4324806453129999</v>
      </c>
      <c r="AG25" s="41">
        <f t="shared" si="8"/>
        <v>1.3528983872400553</v>
      </c>
      <c r="AH25" s="41">
        <f t="shared" si="8"/>
        <v>1.2733161291671107</v>
      </c>
      <c r="AI25" s="41">
        <f t="shared" si="8"/>
        <v>1.1937338710941665</v>
      </c>
      <c r="AJ25" s="41">
        <f t="shared" si="8"/>
        <v>1.1141516130212223</v>
      </c>
      <c r="AK25" s="41">
        <f t="shared" si="8"/>
        <v>1.0345693549482777</v>
      </c>
      <c r="AL25" s="41">
        <f t="shared" si="8"/>
        <v>0.95498709687533312</v>
      </c>
      <c r="AM25" s="41">
        <f t="shared" si="8"/>
        <v>0.87540483880238851</v>
      </c>
      <c r="AN25" s="41">
        <f t="shared" si="8"/>
        <v>0.79582258072944434</v>
      </c>
      <c r="AO25" s="41">
        <f t="shared" si="8"/>
        <v>0.71624032265650017</v>
      </c>
      <c r="AP25" s="41">
        <f t="shared" si="8"/>
        <v>0.63665806458355556</v>
      </c>
      <c r="AQ25" s="41">
        <f t="shared" si="8"/>
        <v>0.55707580651061095</v>
      </c>
      <c r="AR25" s="41">
        <f t="shared" si="8"/>
        <v>0.47749354843766678</v>
      </c>
      <c r="AS25" s="42">
        <f t="shared" si="8"/>
        <v>0.39791129036472217</v>
      </c>
      <c r="AT25" s="42">
        <f t="shared" si="8"/>
        <v>0.31832903229177756</v>
      </c>
      <c r="AU25" s="41">
        <f t="shared" si="8"/>
        <v>0.23874677421883339</v>
      </c>
      <c r="AV25" s="41">
        <f t="shared" si="8"/>
        <v>0.15916451614588922</v>
      </c>
      <c r="AW25" s="41">
        <f t="shared" si="8"/>
        <v>7.9582258072944612E-2</v>
      </c>
      <c r="AX25" s="41">
        <f t="shared" si="8"/>
        <v>0</v>
      </c>
      <c r="AY25" s="41">
        <f t="shared" si="8"/>
        <v>-7.9582258072944612E-2</v>
      </c>
      <c r="AZ25" s="41">
        <f t="shared" si="8"/>
        <v>-0.15916451614588922</v>
      </c>
      <c r="BA25" s="41">
        <f t="shared" si="8"/>
        <v>-0.23874677421883383</v>
      </c>
      <c r="BB25" s="42">
        <f t="shared" si="8"/>
        <v>0</v>
      </c>
      <c r="BC25" s="34">
        <f t="shared" si="3"/>
        <v>84</v>
      </c>
      <c r="BD25" s="35">
        <f t="shared" si="6"/>
        <v>28.888888888888889</v>
      </c>
    </row>
    <row r="26" spans="1:56" ht="16">
      <c r="A26" s="34"/>
      <c r="B26" s="35">
        <f t="shared" si="4"/>
        <v>27.777777777777779</v>
      </c>
      <c r="C26" s="34">
        <f t="shared" si="1"/>
        <v>82</v>
      </c>
      <c r="D26" s="36">
        <f t="shared" si="5"/>
        <v>3.5439237990936374</v>
      </c>
      <c r="E26" s="36">
        <f t="shared" si="5"/>
        <v>3.3574014938781831</v>
      </c>
      <c r="F26" s="36">
        <f t="shared" si="5"/>
        <v>3.282792571792001</v>
      </c>
      <c r="G26" s="36">
        <f t="shared" si="5"/>
        <v>3.2081836497058194</v>
      </c>
      <c r="H26" s="36">
        <f t="shared" si="5"/>
        <v>3.1335747276196373</v>
      </c>
      <c r="I26" s="36">
        <f t="shared" si="5"/>
        <v>3.0589658055334557</v>
      </c>
      <c r="J26" s="36">
        <f t="shared" si="5"/>
        <v>2.9843568834472736</v>
      </c>
      <c r="K26" s="36">
        <f t="shared" si="5"/>
        <v>2.9097479613610919</v>
      </c>
      <c r="L26" s="36">
        <f t="shared" si="5"/>
        <v>2.8351390392749103</v>
      </c>
      <c r="M26" s="36">
        <f t="shared" si="5"/>
        <v>2.7605301171887282</v>
      </c>
      <c r="N26" s="36">
        <f t="shared" si="5"/>
        <v>2.6859211951025461</v>
      </c>
      <c r="O26" s="36">
        <f t="shared" si="5"/>
        <v>2.6113122730163645</v>
      </c>
      <c r="P26" s="36">
        <f t="shared" si="5"/>
        <v>2.5367033509301828</v>
      </c>
      <c r="Q26" s="36">
        <f t="shared" si="5"/>
        <v>2.4620944288440008</v>
      </c>
      <c r="R26" s="36">
        <f t="shared" si="5"/>
        <v>2.3874855067578191</v>
      </c>
      <c r="S26" s="36">
        <f t="shared" si="5"/>
        <v>2.312876584671637</v>
      </c>
      <c r="T26" s="36">
        <f t="shared" si="8"/>
        <v>2.2382676625854554</v>
      </c>
      <c r="U26" s="36">
        <f t="shared" si="8"/>
        <v>2.1636587404992733</v>
      </c>
      <c r="V26" s="36">
        <f t="shared" si="8"/>
        <v>2.0890498184130917</v>
      </c>
      <c r="W26" s="36">
        <f t="shared" si="8"/>
        <v>2.01444089632691</v>
      </c>
      <c r="X26" s="36">
        <f t="shared" si="8"/>
        <v>1.939831974240728</v>
      </c>
      <c r="Y26" s="40">
        <f t="shared" si="8"/>
        <v>1.8652230521545461</v>
      </c>
      <c r="Z26" s="41">
        <f t="shared" si="8"/>
        <v>1.7906141300683642</v>
      </c>
      <c r="AA26" s="41">
        <f t="shared" si="8"/>
        <v>1.7160052079821821</v>
      </c>
      <c r="AB26" s="41">
        <f t="shared" si="8"/>
        <v>1.6413962858960005</v>
      </c>
      <c r="AC26" s="41">
        <f t="shared" si="8"/>
        <v>1.5667873638098189</v>
      </c>
      <c r="AD26" s="41">
        <f t="shared" si="8"/>
        <v>1.4921784417236368</v>
      </c>
      <c r="AE26" s="41">
        <f t="shared" si="8"/>
        <v>1.4175695196374551</v>
      </c>
      <c r="AF26" s="41">
        <f t="shared" si="8"/>
        <v>1.3429605975512731</v>
      </c>
      <c r="AG26" s="41">
        <f t="shared" si="8"/>
        <v>1.2683516754650914</v>
      </c>
      <c r="AH26" s="41">
        <f t="shared" si="8"/>
        <v>1.1937427533789093</v>
      </c>
      <c r="AI26" s="41">
        <f t="shared" si="8"/>
        <v>1.1191338312927277</v>
      </c>
      <c r="AJ26" s="41">
        <f t="shared" si="8"/>
        <v>1.0445249092065461</v>
      </c>
      <c r="AK26" s="41">
        <f t="shared" si="8"/>
        <v>0.96991598712036398</v>
      </c>
      <c r="AL26" s="41">
        <f t="shared" si="8"/>
        <v>0.89530706503418189</v>
      </c>
      <c r="AM26" s="41">
        <f t="shared" si="8"/>
        <v>0.82069814294800025</v>
      </c>
      <c r="AN26" s="41">
        <f t="shared" si="8"/>
        <v>0.74608922086181817</v>
      </c>
      <c r="AO26" s="41">
        <f t="shared" si="8"/>
        <v>0.67148029877563697</v>
      </c>
      <c r="AP26" s="41">
        <f t="shared" si="8"/>
        <v>0.59687137668945489</v>
      </c>
      <c r="AQ26" s="41">
        <f t="shared" si="8"/>
        <v>0.52226245460327281</v>
      </c>
      <c r="AR26" s="41">
        <f t="shared" si="8"/>
        <v>0.44765353251709117</v>
      </c>
      <c r="AS26" s="42">
        <f t="shared" si="8"/>
        <v>0.37304461043090908</v>
      </c>
      <c r="AT26" s="42">
        <f t="shared" si="8"/>
        <v>0.29843568834472745</v>
      </c>
      <c r="AU26" s="41">
        <f t="shared" si="8"/>
        <v>0.22382676625854581</v>
      </c>
      <c r="AV26" s="41">
        <f t="shared" si="8"/>
        <v>0.14921784417236372</v>
      </c>
      <c r="AW26" s="41">
        <f t="shared" si="8"/>
        <v>7.4608922086182083E-2</v>
      </c>
      <c r="AX26" s="41">
        <f t="shared" si="8"/>
        <v>0</v>
      </c>
      <c r="AY26" s="41">
        <f t="shared" si="8"/>
        <v>-7.4608922086182083E-2</v>
      </c>
      <c r="AZ26" s="41">
        <f t="shared" si="8"/>
        <v>-0.14921784417236372</v>
      </c>
      <c r="BA26" s="41">
        <f t="shared" si="8"/>
        <v>-0.22382676625854581</v>
      </c>
      <c r="BB26" s="42">
        <f t="shared" si="8"/>
        <v>0</v>
      </c>
      <c r="BC26" s="34">
        <f t="shared" si="3"/>
        <v>82</v>
      </c>
      <c r="BD26" s="35">
        <f t="shared" si="6"/>
        <v>27.777777777777779</v>
      </c>
    </row>
    <row r="27" spans="1:56" ht="16">
      <c r="A27" s="34"/>
      <c r="B27" s="35">
        <f t="shared" si="4"/>
        <v>26.666666666666668</v>
      </c>
      <c r="C27" s="33">
        <f t="shared" si="1"/>
        <v>80</v>
      </c>
      <c r="D27" s="36">
        <f t="shared" si="5"/>
        <v>3.320648818898519</v>
      </c>
      <c r="E27" s="36">
        <f t="shared" si="5"/>
        <v>3.1458778284301756</v>
      </c>
      <c r="F27" s="36">
        <f t="shared" si="5"/>
        <v>3.0759694322428386</v>
      </c>
      <c r="G27" s="36">
        <f t="shared" si="5"/>
        <v>3.0060610360555011</v>
      </c>
      <c r="H27" s="36">
        <f t="shared" si="5"/>
        <v>2.9361526398681641</v>
      </c>
      <c r="I27" s="36">
        <f t="shared" si="5"/>
        <v>2.8662442436808266</v>
      </c>
      <c r="J27" s="36">
        <f t="shared" si="5"/>
        <v>2.7963358474934896</v>
      </c>
      <c r="K27" s="36">
        <f t="shared" si="5"/>
        <v>2.7264274513061526</v>
      </c>
      <c r="L27" s="36">
        <f t="shared" si="5"/>
        <v>2.6565190551188151</v>
      </c>
      <c r="M27" s="36">
        <f t="shared" si="5"/>
        <v>2.5866106589314777</v>
      </c>
      <c r="N27" s="36">
        <f t="shared" si="5"/>
        <v>2.5167022627441407</v>
      </c>
      <c r="O27" s="36">
        <f t="shared" si="5"/>
        <v>2.4467938665568036</v>
      </c>
      <c r="P27" s="36">
        <f t="shared" si="5"/>
        <v>2.3768854703694662</v>
      </c>
      <c r="Q27" s="36">
        <f t="shared" si="5"/>
        <v>2.3069770741821287</v>
      </c>
      <c r="R27" s="36">
        <f t="shared" si="5"/>
        <v>2.2370686779947917</v>
      </c>
      <c r="S27" s="36">
        <f t="shared" si="5"/>
        <v>2.1671602818074547</v>
      </c>
      <c r="T27" s="36">
        <f t="shared" si="8"/>
        <v>2.0972518856201172</v>
      </c>
      <c r="U27" s="36">
        <f t="shared" si="8"/>
        <v>2.0273434894327798</v>
      </c>
      <c r="V27" s="36">
        <f t="shared" si="8"/>
        <v>1.9574350932454427</v>
      </c>
      <c r="W27" s="36">
        <f t="shared" si="8"/>
        <v>1.8875266970581055</v>
      </c>
      <c r="X27" s="36">
        <f t="shared" si="8"/>
        <v>1.8176183008707683</v>
      </c>
      <c r="Y27" s="40">
        <f t="shared" si="8"/>
        <v>1.747709904683431</v>
      </c>
      <c r="Z27" s="41">
        <f t="shared" si="8"/>
        <v>1.6778015084960938</v>
      </c>
      <c r="AA27" s="41">
        <f t="shared" si="8"/>
        <v>1.6078931123087563</v>
      </c>
      <c r="AB27" s="41">
        <f t="shared" si="8"/>
        <v>1.5379847161214191</v>
      </c>
      <c r="AC27" s="41">
        <f t="shared" si="8"/>
        <v>1.4680763199340823</v>
      </c>
      <c r="AD27" s="41">
        <f t="shared" ref="AD27:BB27" si="9">((610.7)*10^((7.5*$B27)/(237.3+$B27))/1000)-((610.7)*10^((7.5*$B27)/(237.3+$B27))/1000)*(AD$13/100)</f>
        <v>1.3981679237467448</v>
      </c>
      <c r="AE27" s="41">
        <f t="shared" si="9"/>
        <v>1.3282595275594078</v>
      </c>
      <c r="AF27" s="41">
        <f t="shared" si="9"/>
        <v>1.2583511313720703</v>
      </c>
      <c r="AG27" s="41">
        <f t="shared" si="9"/>
        <v>1.1884427351847329</v>
      </c>
      <c r="AH27" s="41">
        <f t="shared" si="9"/>
        <v>1.1185343389973958</v>
      </c>
      <c r="AI27" s="41">
        <f t="shared" si="9"/>
        <v>1.0486259428100588</v>
      </c>
      <c r="AJ27" s="41">
        <f t="shared" si="9"/>
        <v>0.97871754662272137</v>
      </c>
      <c r="AK27" s="41">
        <f t="shared" si="9"/>
        <v>0.90880915043538435</v>
      </c>
      <c r="AL27" s="41">
        <f t="shared" si="9"/>
        <v>0.83890075424804689</v>
      </c>
      <c r="AM27" s="41">
        <f t="shared" si="9"/>
        <v>0.76899235806070942</v>
      </c>
      <c r="AN27" s="41">
        <f t="shared" si="9"/>
        <v>0.69908396187337241</v>
      </c>
      <c r="AO27" s="41">
        <f t="shared" si="9"/>
        <v>0.62917556568603539</v>
      </c>
      <c r="AP27" s="41">
        <f t="shared" si="9"/>
        <v>0.55926716949869792</v>
      </c>
      <c r="AQ27" s="41">
        <f t="shared" si="9"/>
        <v>0.48935877331136091</v>
      </c>
      <c r="AR27" s="41">
        <f t="shared" si="9"/>
        <v>0.41945037712402344</v>
      </c>
      <c r="AS27" s="42">
        <f t="shared" si="9"/>
        <v>0.34954198093668598</v>
      </c>
      <c r="AT27" s="42">
        <f t="shared" si="9"/>
        <v>0.27963358474934896</v>
      </c>
      <c r="AU27" s="41">
        <f t="shared" si="9"/>
        <v>0.20972518856201194</v>
      </c>
      <c r="AV27" s="41">
        <f t="shared" si="9"/>
        <v>0.13981679237467448</v>
      </c>
      <c r="AW27" s="41">
        <f t="shared" si="9"/>
        <v>6.9908396187337463E-2</v>
      </c>
      <c r="AX27" s="41">
        <f t="shared" si="9"/>
        <v>0</v>
      </c>
      <c r="AY27" s="41">
        <f t="shared" si="9"/>
        <v>-6.9908396187337463E-2</v>
      </c>
      <c r="AZ27" s="41">
        <f t="shared" si="9"/>
        <v>-0.13981679237467448</v>
      </c>
      <c r="BA27" s="41">
        <f t="shared" si="9"/>
        <v>-0.20972518856201194</v>
      </c>
      <c r="BB27" s="42">
        <f t="shared" si="9"/>
        <v>0</v>
      </c>
      <c r="BC27" s="33">
        <f t="shared" si="3"/>
        <v>80</v>
      </c>
      <c r="BD27" s="35">
        <f t="shared" si="6"/>
        <v>26.666666666666668</v>
      </c>
    </row>
    <row r="28" spans="1:56" ht="16">
      <c r="A28" s="34"/>
      <c r="B28" s="35">
        <f t="shared" si="4"/>
        <v>25.555555555555557</v>
      </c>
      <c r="C28" s="34">
        <f t="shared" si="1"/>
        <v>78</v>
      </c>
      <c r="D28" s="36">
        <f t="shared" si="5"/>
        <v>3.1097293683852949</v>
      </c>
      <c r="E28" s="36">
        <f t="shared" si="5"/>
        <v>2.9460594016281738</v>
      </c>
      <c r="F28" s="36">
        <f t="shared" si="5"/>
        <v>2.8805914149253256</v>
      </c>
      <c r="G28" s="36">
        <f t="shared" si="5"/>
        <v>2.8151234282224773</v>
      </c>
      <c r="H28" s="36">
        <f t="shared" si="5"/>
        <v>2.749655441519629</v>
      </c>
      <c r="I28" s="36">
        <f t="shared" si="5"/>
        <v>2.6841874548167808</v>
      </c>
      <c r="J28" s="36">
        <f t="shared" si="5"/>
        <v>2.6187194681139325</v>
      </c>
      <c r="K28" s="36">
        <f t="shared" si="5"/>
        <v>2.5532514814110843</v>
      </c>
      <c r="L28" s="36">
        <f t="shared" si="5"/>
        <v>2.487783494708236</v>
      </c>
      <c r="M28" s="36">
        <f t="shared" si="5"/>
        <v>2.4223155080053873</v>
      </c>
      <c r="N28" s="36">
        <f t="shared" si="5"/>
        <v>2.3568475213025391</v>
      </c>
      <c r="O28" s="36">
        <f t="shared" si="5"/>
        <v>2.2913795345996908</v>
      </c>
      <c r="P28" s="36">
        <f t="shared" si="5"/>
        <v>2.2259115478968425</v>
      </c>
      <c r="Q28" s="36">
        <f t="shared" si="5"/>
        <v>2.1604435611939943</v>
      </c>
      <c r="R28" s="36">
        <f t="shared" si="5"/>
        <v>2.094975574491146</v>
      </c>
      <c r="S28" s="36">
        <f t="shared" si="5"/>
        <v>2.0295075877882978</v>
      </c>
      <c r="T28" s="36">
        <f t="shared" ref="T28:BB34" si="10">((610.7)*10^((7.5*$B28)/(237.3+$B28))/1000)-((610.7)*10^((7.5*$B28)/(237.3+$B28))/1000)*(T$13/100)</f>
        <v>1.9640396010854493</v>
      </c>
      <c r="U28" s="36">
        <f t="shared" si="10"/>
        <v>1.898571614382601</v>
      </c>
      <c r="V28" s="36">
        <f t="shared" si="10"/>
        <v>1.8331036276797528</v>
      </c>
      <c r="W28" s="36">
        <f t="shared" si="10"/>
        <v>1.7676356409769043</v>
      </c>
      <c r="X28" s="36">
        <f t="shared" si="10"/>
        <v>1.7021676542740563</v>
      </c>
      <c r="Y28" s="40">
        <f t="shared" si="10"/>
        <v>1.6366996675712078</v>
      </c>
      <c r="Z28" s="41">
        <f t="shared" si="10"/>
        <v>1.5712316808683593</v>
      </c>
      <c r="AA28" s="41">
        <f t="shared" si="10"/>
        <v>1.505763694165511</v>
      </c>
      <c r="AB28" s="41">
        <f t="shared" si="10"/>
        <v>1.4402957074626626</v>
      </c>
      <c r="AC28" s="41">
        <f t="shared" si="10"/>
        <v>1.3748277207598147</v>
      </c>
      <c r="AD28" s="41">
        <f t="shared" si="10"/>
        <v>1.3093597340569663</v>
      </c>
      <c r="AE28" s="41">
        <f t="shared" si="10"/>
        <v>1.2438917473541178</v>
      </c>
      <c r="AF28" s="41">
        <f t="shared" si="10"/>
        <v>1.1784237606512695</v>
      </c>
      <c r="AG28" s="41">
        <f t="shared" si="10"/>
        <v>1.1129557739484213</v>
      </c>
      <c r="AH28" s="41">
        <f t="shared" si="10"/>
        <v>1.047487787245573</v>
      </c>
      <c r="AI28" s="41">
        <f t="shared" si="10"/>
        <v>0.98201980054272475</v>
      </c>
      <c r="AJ28" s="41">
        <f t="shared" si="10"/>
        <v>0.91655181383987649</v>
      </c>
      <c r="AK28" s="41">
        <f t="shared" si="10"/>
        <v>0.85108382713702824</v>
      </c>
      <c r="AL28" s="41">
        <f t="shared" si="10"/>
        <v>0.78561584043417954</v>
      </c>
      <c r="AM28" s="41">
        <f t="shared" si="10"/>
        <v>0.72014785373133128</v>
      </c>
      <c r="AN28" s="41">
        <f t="shared" si="10"/>
        <v>0.65467986702848302</v>
      </c>
      <c r="AO28" s="41">
        <f t="shared" si="10"/>
        <v>0.58921188032563476</v>
      </c>
      <c r="AP28" s="41">
        <f t="shared" si="10"/>
        <v>0.5237438936227865</v>
      </c>
      <c r="AQ28" s="41">
        <f t="shared" si="10"/>
        <v>0.45827590691993825</v>
      </c>
      <c r="AR28" s="41">
        <f t="shared" si="10"/>
        <v>0.39280792021708999</v>
      </c>
      <c r="AS28" s="42">
        <f t="shared" si="10"/>
        <v>0.32733993351424129</v>
      </c>
      <c r="AT28" s="42">
        <f t="shared" si="10"/>
        <v>0.26187194681139303</v>
      </c>
      <c r="AU28" s="41">
        <f t="shared" si="10"/>
        <v>0.19640396010854522</v>
      </c>
      <c r="AV28" s="41">
        <f t="shared" si="10"/>
        <v>0.13093597340569696</v>
      </c>
      <c r="AW28" s="41">
        <f t="shared" si="10"/>
        <v>6.5467986702848258E-2</v>
      </c>
      <c r="AX28" s="41">
        <f t="shared" si="10"/>
        <v>0</v>
      </c>
      <c r="AY28" s="41">
        <f t="shared" si="10"/>
        <v>-6.5467986702848258E-2</v>
      </c>
      <c r="AZ28" s="41">
        <f t="shared" si="10"/>
        <v>-0.13093597340569696</v>
      </c>
      <c r="BA28" s="41">
        <f t="shared" si="10"/>
        <v>-0.19640396010854522</v>
      </c>
      <c r="BB28" s="42">
        <f t="shared" si="10"/>
        <v>0</v>
      </c>
      <c r="BC28" s="34">
        <f t="shared" si="3"/>
        <v>78</v>
      </c>
      <c r="BD28" s="35">
        <f t="shared" si="6"/>
        <v>25.555555555555557</v>
      </c>
    </row>
    <row r="29" spans="1:56" ht="16">
      <c r="A29" s="34"/>
      <c r="B29" s="35">
        <f t="shared" si="4"/>
        <v>24.444444444444446</v>
      </c>
      <c r="C29" s="34">
        <f t="shared" si="1"/>
        <v>76</v>
      </c>
      <c r="D29" s="36">
        <f t="shared" si="5"/>
        <v>2.9105849044611185</v>
      </c>
      <c r="E29" s="36">
        <f t="shared" si="5"/>
        <v>2.7573962252789546</v>
      </c>
      <c r="F29" s="36">
        <f t="shared" si="5"/>
        <v>2.6961207536060892</v>
      </c>
      <c r="G29" s="36">
        <f t="shared" si="5"/>
        <v>2.6348452819332233</v>
      </c>
      <c r="H29" s="36">
        <f t="shared" si="5"/>
        <v>2.5735698102603575</v>
      </c>
      <c r="I29" s="36">
        <f t="shared" si="5"/>
        <v>2.5122943385874921</v>
      </c>
      <c r="J29" s="36">
        <f t="shared" si="5"/>
        <v>2.4510188669146262</v>
      </c>
      <c r="K29" s="36">
        <f t="shared" si="5"/>
        <v>2.3897433952417604</v>
      </c>
      <c r="L29" s="36">
        <f t="shared" si="5"/>
        <v>2.328467923568895</v>
      </c>
      <c r="M29" s="36">
        <f t="shared" si="5"/>
        <v>2.2671924518960296</v>
      </c>
      <c r="N29" s="36">
        <f t="shared" si="5"/>
        <v>2.2059169802231637</v>
      </c>
      <c r="O29" s="36">
        <f t="shared" si="5"/>
        <v>2.1446415085502979</v>
      </c>
      <c r="P29" s="36">
        <f t="shared" si="5"/>
        <v>2.0833660368774325</v>
      </c>
      <c r="Q29" s="36">
        <f t="shared" si="5"/>
        <v>2.0220905652045666</v>
      </c>
      <c r="R29" s="36">
        <f t="shared" si="5"/>
        <v>1.960815093531701</v>
      </c>
      <c r="S29" s="36">
        <f t="shared" si="5"/>
        <v>1.8995396218588354</v>
      </c>
      <c r="T29" s="36">
        <f t="shared" si="10"/>
        <v>1.8382641501859696</v>
      </c>
      <c r="U29" s="36">
        <f t="shared" si="10"/>
        <v>1.7769886785131042</v>
      </c>
      <c r="V29" s="36">
        <f t="shared" si="10"/>
        <v>1.7157132068402383</v>
      </c>
      <c r="W29" s="36">
        <f t="shared" si="10"/>
        <v>1.6544377351673727</v>
      </c>
      <c r="X29" s="36">
        <f t="shared" si="10"/>
        <v>1.5931622634945071</v>
      </c>
      <c r="Y29" s="40">
        <f t="shared" si="10"/>
        <v>1.5318867918216414</v>
      </c>
      <c r="Z29" s="41">
        <f t="shared" si="10"/>
        <v>1.4706113201487758</v>
      </c>
      <c r="AA29" s="41">
        <f t="shared" si="10"/>
        <v>1.40933584847591</v>
      </c>
      <c r="AB29" s="41">
        <f t="shared" si="10"/>
        <v>1.3480603768030444</v>
      </c>
      <c r="AC29" s="41">
        <f t="shared" si="10"/>
        <v>1.286784905130179</v>
      </c>
      <c r="AD29" s="41">
        <f t="shared" si="10"/>
        <v>1.2255094334573133</v>
      </c>
      <c r="AE29" s="41">
        <f t="shared" si="10"/>
        <v>1.1642339617844475</v>
      </c>
      <c r="AF29" s="41">
        <f t="shared" si="10"/>
        <v>1.1029584901115819</v>
      </c>
      <c r="AG29" s="41">
        <f t="shared" si="10"/>
        <v>1.0416830184387162</v>
      </c>
      <c r="AH29" s="41">
        <f t="shared" si="10"/>
        <v>0.9804075467658504</v>
      </c>
      <c r="AI29" s="41">
        <f t="shared" si="10"/>
        <v>0.919132075092985</v>
      </c>
      <c r="AJ29" s="41">
        <f t="shared" si="10"/>
        <v>0.85785660342011916</v>
      </c>
      <c r="AK29" s="41">
        <f t="shared" si="10"/>
        <v>0.79658113174725376</v>
      </c>
      <c r="AL29" s="41">
        <f t="shared" si="10"/>
        <v>0.73530566007438791</v>
      </c>
      <c r="AM29" s="41">
        <f t="shared" si="10"/>
        <v>0.67403018840152207</v>
      </c>
      <c r="AN29" s="41">
        <f t="shared" si="10"/>
        <v>0.61275471672865622</v>
      </c>
      <c r="AO29" s="41">
        <f t="shared" si="10"/>
        <v>0.55147924505579127</v>
      </c>
      <c r="AP29" s="41">
        <f t="shared" si="10"/>
        <v>0.49020377338292542</v>
      </c>
      <c r="AQ29" s="41">
        <f t="shared" si="10"/>
        <v>0.42892830171005958</v>
      </c>
      <c r="AR29" s="41">
        <f t="shared" si="10"/>
        <v>0.36765283003719373</v>
      </c>
      <c r="AS29" s="42">
        <f t="shared" si="10"/>
        <v>0.30637735836432833</v>
      </c>
      <c r="AT29" s="42">
        <f t="shared" si="10"/>
        <v>0.24510188669146249</v>
      </c>
      <c r="AU29" s="41">
        <f t="shared" si="10"/>
        <v>0.18382641501859709</v>
      </c>
      <c r="AV29" s="41">
        <f t="shared" si="10"/>
        <v>0.12255094334573124</v>
      </c>
      <c r="AW29" s="41">
        <f t="shared" si="10"/>
        <v>6.1275471672865844E-2</v>
      </c>
      <c r="AX29" s="41">
        <f t="shared" si="10"/>
        <v>0</v>
      </c>
      <c r="AY29" s="41">
        <f t="shared" si="10"/>
        <v>-6.1275471672865844E-2</v>
      </c>
      <c r="AZ29" s="41">
        <f t="shared" si="10"/>
        <v>-0.12255094334573124</v>
      </c>
      <c r="BA29" s="41">
        <f t="shared" si="10"/>
        <v>-0.18382641501859709</v>
      </c>
      <c r="BB29" s="42">
        <f t="shared" si="10"/>
        <v>0</v>
      </c>
      <c r="BC29" s="34">
        <f t="shared" si="3"/>
        <v>76</v>
      </c>
      <c r="BD29" s="35">
        <f t="shared" si="6"/>
        <v>24.444444444444446</v>
      </c>
    </row>
    <row r="30" spans="1:56" ht="16">
      <c r="A30" s="34"/>
      <c r="B30" s="35">
        <f t="shared" si="4"/>
        <v>23.333333333333336</v>
      </c>
      <c r="C30" s="34">
        <f t="shared" si="1"/>
        <v>74</v>
      </c>
      <c r="D30" s="36">
        <f t="shared" si="5"/>
        <v>2.7226567094431684</v>
      </c>
      <c r="E30" s="36">
        <f t="shared" si="5"/>
        <v>2.5793589878935279</v>
      </c>
      <c r="F30" s="36">
        <f t="shared" si="5"/>
        <v>2.5220398992736719</v>
      </c>
      <c r="G30" s="36">
        <f t="shared" si="5"/>
        <v>2.4647208106538154</v>
      </c>
      <c r="H30" s="36">
        <f t="shared" si="5"/>
        <v>2.4074017220339594</v>
      </c>
      <c r="I30" s="36">
        <f t="shared" si="5"/>
        <v>2.3500826334141034</v>
      </c>
      <c r="J30" s="36">
        <f t="shared" si="5"/>
        <v>2.2927635447942469</v>
      </c>
      <c r="K30" s="36">
        <f t="shared" si="5"/>
        <v>2.2354444561743909</v>
      </c>
      <c r="L30" s="36">
        <f t="shared" si="5"/>
        <v>2.1781253675545349</v>
      </c>
      <c r="M30" s="36">
        <f t="shared" si="5"/>
        <v>2.1208062789346784</v>
      </c>
      <c r="N30" s="36">
        <f t="shared" si="5"/>
        <v>2.0634871903148224</v>
      </c>
      <c r="O30" s="36">
        <f t="shared" si="5"/>
        <v>2.0061681016949664</v>
      </c>
      <c r="P30" s="36">
        <f t="shared" si="5"/>
        <v>1.9488490130751099</v>
      </c>
      <c r="Q30" s="36">
        <f t="shared" si="5"/>
        <v>1.8915299244552539</v>
      </c>
      <c r="R30" s="36">
        <f t="shared" si="5"/>
        <v>1.8342108358353977</v>
      </c>
      <c r="S30" s="36">
        <f t="shared" si="5"/>
        <v>1.7768917472155414</v>
      </c>
      <c r="T30" s="36">
        <f t="shared" si="10"/>
        <v>1.7195726585956852</v>
      </c>
      <c r="U30" s="36">
        <f t="shared" si="10"/>
        <v>1.6622535699758292</v>
      </c>
      <c r="V30" s="36">
        <f t="shared" si="10"/>
        <v>1.6049344813559729</v>
      </c>
      <c r="W30" s="36">
        <f t="shared" si="10"/>
        <v>1.5476153927361167</v>
      </c>
      <c r="X30" s="36">
        <f t="shared" si="10"/>
        <v>1.4902963041162607</v>
      </c>
      <c r="Y30" s="40">
        <f t="shared" si="10"/>
        <v>1.4329772154964044</v>
      </c>
      <c r="Z30" s="41">
        <f t="shared" si="10"/>
        <v>1.3756581268765482</v>
      </c>
      <c r="AA30" s="41">
        <f t="shared" si="10"/>
        <v>1.318339038256692</v>
      </c>
      <c r="AB30" s="41">
        <f t="shared" si="10"/>
        <v>1.2610199496368357</v>
      </c>
      <c r="AC30" s="41">
        <f t="shared" si="10"/>
        <v>1.2037008610169799</v>
      </c>
      <c r="AD30" s="41">
        <f t="shared" si="10"/>
        <v>1.1463817723971237</v>
      </c>
      <c r="AE30" s="41">
        <f t="shared" si="10"/>
        <v>1.0890626837772674</v>
      </c>
      <c r="AF30" s="41">
        <f t="shared" si="10"/>
        <v>1.0317435951574112</v>
      </c>
      <c r="AG30" s="41">
        <f t="shared" si="10"/>
        <v>0.97442450653755497</v>
      </c>
      <c r="AH30" s="41">
        <f t="shared" si="10"/>
        <v>0.91710541791769873</v>
      </c>
      <c r="AI30" s="41">
        <f t="shared" si="10"/>
        <v>0.85978632929784293</v>
      </c>
      <c r="AJ30" s="41">
        <f t="shared" si="10"/>
        <v>0.80246724067798647</v>
      </c>
      <c r="AK30" s="41">
        <f t="shared" si="10"/>
        <v>0.74514815205813045</v>
      </c>
      <c r="AL30" s="41">
        <f t="shared" si="10"/>
        <v>0.68782906343827399</v>
      </c>
      <c r="AM30" s="41">
        <f t="shared" si="10"/>
        <v>0.63050997481841797</v>
      </c>
      <c r="AN30" s="41">
        <f t="shared" si="10"/>
        <v>0.57319088619856151</v>
      </c>
      <c r="AO30" s="41">
        <f t="shared" si="10"/>
        <v>0.51587179757870594</v>
      </c>
      <c r="AP30" s="41">
        <f t="shared" si="10"/>
        <v>0.45855270895884948</v>
      </c>
      <c r="AQ30" s="41">
        <f t="shared" si="10"/>
        <v>0.40123362033899346</v>
      </c>
      <c r="AR30" s="41">
        <f t="shared" si="10"/>
        <v>0.343914531719137</v>
      </c>
      <c r="AS30" s="42">
        <f t="shared" si="10"/>
        <v>0.28659544309928098</v>
      </c>
      <c r="AT30" s="42">
        <f t="shared" si="10"/>
        <v>0.22927635447942452</v>
      </c>
      <c r="AU30" s="41">
        <f t="shared" si="10"/>
        <v>0.1719572658595685</v>
      </c>
      <c r="AV30" s="41">
        <f t="shared" si="10"/>
        <v>0.11463817723971248</v>
      </c>
      <c r="AW30" s="41">
        <f t="shared" si="10"/>
        <v>5.7319088619856018E-2</v>
      </c>
      <c r="AX30" s="41">
        <f t="shared" si="10"/>
        <v>0</v>
      </c>
      <c r="AY30" s="41">
        <f t="shared" si="10"/>
        <v>-5.7319088619856018E-2</v>
      </c>
      <c r="AZ30" s="41">
        <f t="shared" si="10"/>
        <v>-0.11463817723971248</v>
      </c>
      <c r="BA30" s="41">
        <f t="shared" si="10"/>
        <v>-0.1719572658595685</v>
      </c>
      <c r="BB30" s="42">
        <f t="shared" si="10"/>
        <v>0</v>
      </c>
      <c r="BC30" s="34">
        <f t="shared" si="3"/>
        <v>74</v>
      </c>
      <c r="BD30" s="35">
        <f t="shared" si="6"/>
        <v>23.333333333333336</v>
      </c>
    </row>
    <row r="31" spans="1:56" ht="16">
      <c r="A31" s="34"/>
      <c r="B31" s="35">
        <f t="shared" si="4"/>
        <v>22.222222222222221</v>
      </c>
      <c r="C31" s="34">
        <f t="shared" si="1"/>
        <v>72</v>
      </c>
      <c r="D31" s="36">
        <f t="shared" si="5"/>
        <v>2.5454073159284811</v>
      </c>
      <c r="E31" s="36">
        <f t="shared" si="5"/>
        <v>2.4114385098269824</v>
      </c>
      <c r="F31" s="36">
        <f t="shared" si="5"/>
        <v>2.3578509873863829</v>
      </c>
      <c r="G31" s="36">
        <f t="shared" si="5"/>
        <v>2.3042634649457829</v>
      </c>
      <c r="H31" s="36">
        <f t="shared" si="5"/>
        <v>2.2506759425051834</v>
      </c>
      <c r="I31" s="36">
        <f t="shared" si="5"/>
        <v>2.1970884200645839</v>
      </c>
      <c r="J31" s="36">
        <f t="shared" si="5"/>
        <v>2.1435008976239844</v>
      </c>
      <c r="K31" s="36">
        <f t="shared" si="5"/>
        <v>2.0899133751833845</v>
      </c>
      <c r="L31" s="36">
        <f t="shared" si="5"/>
        <v>2.036325852742785</v>
      </c>
      <c r="M31" s="36">
        <f t="shared" si="5"/>
        <v>1.9827383303021855</v>
      </c>
      <c r="N31" s="36">
        <f t="shared" si="5"/>
        <v>1.9291508078615858</v>
      </c>
      <c r="O31" s="36">
        <f t="shared" si="5"/>
        <v>1.8755632854209863</v>
      </c>
      <c r="P31" s="36">
        <f t="shared" si="5"/>
        <v>1.8219757629803865</v>
      </c>
      <c r="Q31" s="36">
        <f t="shared" si="5"/>
        <v>1.768388240539787</v>
      </c>
      <c r="R31" s="36">
        <f t="shared" si="5"/>
        <v>1.7148007180991875</v>
      </c>
      <c r="S31" s="36">
        <f t="shared" si="5"/>
        <v>1.6612131956585878</v>
      </c>
      <c r="T31" s="36">
        <f t="shared" si="10"/>
        <v>1.6076256732179881</v>
      </c>
      <c r="U31" s="36">
        <f t="shared" si="10"/>
        <v>1.5540381507773886</v>
      </c>
      <c r="V31" s="36">
        <f t="shared" si="10"/>
        <v>1.5004506283367889</v>
      </c>
      <c r="W31" s="36">
        <f t="shared" si="10"/>
        <v>1.4468631058961894</v>
      </c>
      <c r="X31" s="36">
        <f t="shared" si="10"/>
        <v>1.3932755834555899</v>
      </c>
      <c r="Y31" s="40">
        <f t="shared" si="10"/>
        <v>1.3396880610149902</v>
      </c>
      <c r="Z31" s="41">
        <f t="shared" si="10"/>
        <v>1.2861005385743904</v>
      </c>
      <c r="AA31" s="41">
        <f t="shared" si="10"/>
        <v>1.2325130161337909</v>
      </c>
      <c r="AB31" s="41">
        <f t="shared" si="10"/>
        <v>1.1789254936931912</v>
      </c>
      <c r="AC31" s="41">
        <f t="shared" si="10"/>
        <v>1.1253379712525919</v>
      </c>
      <c r="AD31" s="41">
        <f t="shared" si="10"/>
        <v>1.0717504488119922</v>
      </c>
      <c r="AE31" s="41">
        <f t="shared" si="10"/>
        <v>1.0181629263713925</v>
      </c>
      <c r="AF31" s="41">
        <f t="shared" si="10"/>
        <v>0.96457540393079277</v>
      </c>
      <c r="AG31" s="41">
        <f t="shared" si="10"/>
        <v>0.91098788149019327</v>
      </c>
      <c r="AH31" s="41">
        <f t="shared" si="10"/>
        <v>0.85740035904959355</v>
      </c>
      <c r="AI31" s="41">
        <f t="shared" si="10"/>
        <v>0.80381283660899427</v>
      </c>
      <c r="AJ31" s="41">
        <f t="shared" si="10"/>
        <v>0.75022531416839455</v>
      </c>
      <c r="AK31" s="41">
        <f t="shared" si="10"/>
        <v>0.69663779172779483</v>
      </c>
      <c r="AL31" s="41">
        <f t="shared" si="10"/>
        <v>0.64305026928719533</v>
      </c>
      <c r="AM31" s="41">
        <f t="shared" si="10"/>
        <v>0.58946274684659539</v>
      </c>
      <c r="AN31" s="41">
        <f t="shared" si="10"/>
        <v>0.53587522440599589</v>
      </c>
      <c r="AO31" s="41">
        <f t="shared" si="10"/>
        <v>0.48228770196539639</v>
      </c>
      <c r="AP31" s="41">
        <f t="shared" si="10"/>
        <v>0.42870017952479689</v>
      </c>
      <c r="AQ31" s="41">
        <f t="shared" si="10"/>
        <v>0.37511265708419739</v>
      </c>
      <c r="AR31" s="41">
        <f t="shared" si="10"/>
        <v>0.32152513464359744</v>
      </c>
      <c r="AS31" s="42">
        <f t="shared" si="10"/>
        <v>0.26793761220299794</v>
      </c>
      <c r="AT31" s="42">
        <f t="shared" si="10"/>
        <v>0.21435008976239844</v>
      </c>
      <c r="AU31" s="41">
        <f t="shared" si="10"/>
        <v>0.16076256732179894</v>
      </c>
      <c r="AV31" s="41">
        <f t="shared" si="10"/>
        <v>0.10717504488119944</v>
      </c>
      <c r="AW31" s="41">
        <f t="shared" si="10"/>
        <v>5.35875224405995E-2</v>
      </c>
      <c r="AX31" s="41">
        <f t="shared" si="10"/>
        <v>0</v>
      </c>
      <c r="AY31" s="41">
        <f t="shared" si="10"/>
        <v>-5.35875224405995E-2</v>
      </c>
      <c r="AZ31" s="41">
        <f t="shared" si="10"/>
        <v>-0.10717504488119944</v>
      </c>
      <c r="BA31" s="41">
        <f t="shared" si="10"/>
        <v>-0.16076256732179894</v>
      </c>
      <c r="BB31" s="42">
        <f t="shared" si="10"/>
        <v>0</v>
      </c>
      <c r="BC31" s="34">
        <f t="shared" si="3"/>
        <v>72</v>
      </c>
      <c r="BD31" s="35">
        <f t="shared" si="6"/>
        <v>22.222222222222221</v>
      </c>
    </row>
    <row r="32" spans="1:56" ht="16">
      <c r="A32" s="34"/>
      <c r="B32" s="35">
        <f t="shared" si="4"/>
        <v>21.111111111111111</v>
      </c>
      <c r="C32" s="33">
        <f t="shared" si="1"/>
        <v>70</v>
      </c>
      <c r="D32" s="36">
        <f t="shared" si="5"/>
        <v>2.3783199377429476</v>
      </c>
      <c r="E32" s="36">
        <f t="shared" si="5"/>
        <v>2.2531452041775291</v>
      </c>
      <c r="F32" s="36">
        <f t="shared" si="5"/>
        <v>2.2030753107513616</v>
      </c>
      <c r="G32" s="36">
        <f t="shared" si="5"/>
        <v>2.1530054173251942</v>
      </c>
      <c r="H32" s="36">
        <f t="shared" si="5"/>
        <v>2.1029355238990273</v>
      </c>
      <c r="I32" s="36">
        <f t="shared" si="5"/>
        <v>2.0528656304728599</v>
      </c>
      <c r="J32" s="36">
        <f t="shared" si="5"/>
        <v>2.0027957370466924</v>
      </c>
      <c r="K32" s="36">
        <f t="shared" si="5"/>
        <v>1.9527258436205253</v>
      </c>
      <c r="L32" s="36">
        <f t="shared" si="5"/>
        <v>1.9026559501943581</v>
      </c>
      <c r="M32" s="36">
        <f t="shared" si="5"/>
        <v>1.8525860567681907</v>
      </c>
      <c r="N32" s="36">
        <f t="shared" si="5"/>
        <v>1.8025161633420232</v>
      </c>
      <c r="O32" s="36">
        <f t="shared" si="5"/>
        <v>1.7524462699158558</v>
      </c>
      <c r="P32" s="36">
        <f t="shared" si="5"/>
        <v>1.7023763764896886</v>
      </c>
      <c r="Q32" s="36">
        <f t="shared" si="5"/>
        <v>1.6523064830635212</v>
      </c>
      <c r="R32" s="36">
        <f t="shared" si="5"/>
        <v>1.602236589637354</v>
      </c>
      <c r="S32" s="36">
        <f t="shared" si="5"/>
        <v>1.5521666962111866</v>
      </c>
      <c r="T32" s="36">
        <f t="shared" si="10"/>
        <v>1.5020968027850194</v>
      </c>
      <c r="U32" s="36">
        <f t="shared" si="10"/>
        <v>1.452026909358852</v>
      </c>
      <c r="V32" s="36">
        <f t="shared" si="10"/>
        <v>1.4019570159326848</v>
      </c>
      <c r="W32" s="36">
        <f t="shared" si="10"/>
        <v>1.3518871225065174</v>
      </c>
      <c r="X32" s="36">
        <f t="shared" si="10"/>
        <v>1.3018172290803502</v>
      </c>
      <c r="Y32" s="40">
        <f t="shared" si="10"/>
        <v>1.2517473356541828</v>
      </c>
      <c r="Z32" s="41">
        <f t="shared" si="10"/>
        <v>1.2016774422280154</v>
      </c>
      <c r="AA32" s="41">
        <f t="shared" si="10"/>
        <v>1.151607548801848</v>
      </c>
      <c r="AB32" s="41">
        <f t="shared" si="10"/>
        <v>1.1015376553756808</v>
      </c>
      <c r="AC32" s="41">
        <f t="shared" si="10"/>
        <v>1.0514677619495136</v>
      </c>
      <c r="AD32" s="41">
        <f t="shared" si="10"/>
        <v>1.0013978685233462</v>
      </c>
      <c r="AE32" s="41">
        <f t="shared" si="10"/>
        <v>0.95132797509717903</v>
      </c>
      <c r="AF32" s="41">
        <f t="shared" si="10"/>
        <v>0.90125808167101162</v>
      </c>
      <c r="AG32" s="41">
        <f t="shared" si="10"/>
        <v>0.85118818824484421</v>
      </c>
      <c r="AH32" s="41">
        <f t="shared" si="10"/>
        <v>0.8011182948186768</v>
      </c>
      <c r="AI32" s="41">
        <f t="shared" si="10"/>
        <v>0.75104840139250983</v>
      </c>
      <c r="AJ32" s="41">
        <f t="shared" si="10"/>
        <v>0.70097850796634242</v>
      </c>
      <c r="AK32" s="41">
        <f t="shared" si="10"/>
        <v>0.65090861454017501</v>
      </c>
      <c r="AL32" s="41">
        <f t="shared" si="10"/>
        <v>0.60083872111400782</v>
      </c>
      <c r="AM32" s="41">
        <f t="shared" si="10"/>
        <v>0.55076882768784041</v>
      </c>
      <c r="AN32" s="41">
        <f t="shared" si="10"/>
        <v>0.50069893426167322</v>
      </c>
      <c r="AO32" s="41">
        <f t="shared" si="10"/>
        <v>0.45062904083550581</v>
      </c>
      <c r="AP32" s="41">
        <f t="shared" si="10"/>
        <v>0.4005591474093384</v>
      </c>
      <c r="AQ32" s="41">
        <f t="shared" si="10"/>
        <v>0.35048925398317143</v>
      </c>
      <c r="AR32" s="41">
        <f t="shared" si="10"/>
        <v>0.30041936055700402</v>
      </c>
      <c r="AS32" s="42">
        <f t="shared" si="10"/>
        <v>0.25034946713083661</v>
      </c>
      <c r="AT32" s="42">
        <f t="shared" si="10"/>
        <v>0.2002795737046692</v>
      </c>
      <c r="AU32" s="41">
        <f t="shared" si="10"/>
        <v>0.15020968027850223</v>
      </c>
      <c r="AV32" s="41">
        <f t="shared" si="10"/>
        <v>0.10013978685233482</v>
      </c>
      <c r="AW32" s="41">
        <f t="shared" si="10"/>
        <v>5.0069893426167411E-2</v>
      </c>
      <c r="AX32" s="41">
        <f t="shared" si="10"/>
        <v>0</v>
      </c>
      <c r="AY32" s="41">
        <f t="shared" si="10"/>
        <v>-5.0069893426167411E-2</v>
      </c>
      <c r="AZ32" s="41">
        <f t="shared" si="10"/>
        <v>-0.10013978685233482</v>
      </c>
      <c r="BA32" s="41">
        <f t="shared" si="10"/>
        <v>-0.15020968027850223</v>
      </c>
      <c r="BB32" s="42">
        <f t="shared" si="10"/>
        <v>0</v>
      </c>
      <c r="BC32" s="33">
        <f t="shared" si="3"/>
        <v>70</v>
      </c>
      <c r="BD32" s="35">
        <f t="shared" si="6"/>
        <v>21.111111111111111</v>
      </c>
    </row>
    <row r="33" spans="1:56" ht="16">
      <c r="A33" s="34"/>
      <c r="B33" s="35">
        <f t="shared" si="4"/>
        <v>20</v>
      </c>
      <c r="C33" s="34">
        <f t="shared" si="1"/>
        <v>68</v>
      </c>
      <c r="D33" s="36">
        <f t="shared" si="5"/>
        <v>2.2208979071811341</v>
      </c>
      <c r="E33" s="36">
        <f t="shared" si="5"/>
        <v>2.1040085436452847</v>
      </c>
      <c r="F33" s="36">
        <f t="shared" si="5"/>
        <v>2.057252798230945</v>
      </c>
      <c r="G33" s="36">
        <f t="shared" si="5"/>
        <v>2.0104970528166053</v>
      </c>
      <c r="H33" s="36">
        <f t="shared" si="5"/>
        <v>1.9637413074022658</v>
      </c>
      <c r="I33" s="36">
        <f t="shared" si="5"/>
        <v>1.9169855619879261</v>
      </c>
      <c r="J33" s="36">
        <f t="shared" si="5"/>
        <v>1.8702298165735864</v>
      </c>
      <c r="K33" s="36">
        <f t="shared" si="5"/>
        <v>1.823474071159247</v>
      </c>
      <c r="L33" s="36">
        <f t="shared" si="5"/>
        <v>1.7767183257449073</v>
      </c>
      <c r="M33" s="36">
        <f t="shared" si="5"/>
        <v>1.7299625803305676</v>
      </c>
      <c r="N33" s="36">
        <f t="shared" si="5"/>
        <v>1.6832068349162279</v>
      </c>
      <c r="O33" s="36">
        <f t="shared" si="5"/>
        <v>1.6364510895018882</v>
      </c>
      <c r="P33" s="36">
        <f t="shared" si="5"/>
        <v>1.5896953440875485</v>
      </c>
      <c r="Q33" s="36">
        <f t="shared" si="5"/>
        <v>1.5429395986732088</v>
      </c>
      <c r="R33" s="36">
        <f t="shared" si="5"/>
        <v>1.4961838532588692</v>
      </c>
      <c r="S33" s="36">
        <f t="shared" si="5"/>
        <v>1.4494281078445295</v>
      </c>
      <c r="T33" s="36">
        <f t="shared" si="10"/>
        <v>1.4026723624301898</v>
      </c>
      <c r="U33" s="36">
        <f t="shared" si="10"/>
        <v>1.3559166170158501</v>
      </c>
      <c r="V33" s="36">
        <f t="shared" si="10"/>
        <v>1.3091608716015106</v>
      </c>
      <c r="W33" s="36">
        <f t="shared" si="10"/>
        <v>1.2624051261871709</v>
      </c>
      <c r="X33" s="36">
        <f t="shared" si="10"/>
        <v>1.2156493807728312</v>
      </c>
      <c r="Y33" s="40">
        <f t="shared" si="10"/>
        <v>1.1688936353584916</v>
      </c>
      <c r="Z33" s="41">
        <f t="shared" si="10"/>
        <v>1.1221378899441519</v>
      </c>
      <c r="AA33" s="41">
        <f t="shared" si="10"/>
        <v>1.0753821445298122</v>
      </c>
      <c r="AB33" s="41">
        <f t="shared" si="10"/>
        <v>1.0286263991154725</v>
      </c>
      <c r="AC33" s="41">
        <f t="shared" si="10"/>
        <v>0.98187065370113302</v>
      </c>
      <c r="AD33" s="41">
        <f t="shared" si="10"/>
        <v>0.93511490828679333</v>
      </c>
      <c r="AE33" s="41">
        <f t="shared" si="10"/>
        <v>0.88835916287245364</v>
      </c>
      <c r="AF33" s="41">
        <f t="shared" si="10"/>
        <v>0.84160341745811396</v>
      </c>
      <c r="AG33" s="41">
        <f t="shared" si="10"/>
        <v>0.79484767204377427</v>
      </c>
      <c r="AH33" s="41">
        <f t="shared" si="10"/>
        <v>0.74809192662943458</v>
      </c>
      <c r="AI33" s="41">
        <f t="shared" si="10"/>
        <v>0.70133618121509511</v>
      </c>
      <c r="AJ33" s="41">
        <f t="shared" si="10"/>
        <v>0.65458043580075542</v>
      </c>
      <c r="AK33" s="41">
        <f t="shared" si="10"/>
        <v>0.60782469038641573</v>
      </c>
      <c r="AL33" s="41">
        <f t="shared" si="10"/>
        <v>0.56106894497207582</v>
      </c>
      <c r="AM33" s="41">
        <f t="shared" si="10"/>
        <v>0.51431319955773613</v>
      </c>
      <c r="AN33" s="41">
        <f t="shared" si="10"/>
        <v>0.46755745414339644</v>
      </c>
      <c r="AO33" s="41">
        <f t="shared" si="10"/>
        <v>0.42080170872905698</v>
      </c>
      <c r="AP33" s="41">
        <f t="shared" si="10"/>
        <v>0.37404596331471729</v>
      </c>
      <c r="AQ33" s="41">
        <f t="shared" si="10"/>
        <v>0.32729021790037782</v>
      </c>
      <c r="AR33" s="41">
        <f t="shared" si="10"/>
        <v>0.28053447248603813</v>
      </c>
      <c r="AS33" s="42">
        <f t="shared" si="10"/>
        <v>0.23377872707169844</v>
      </c>
      <c r="AT33" s="42">
        <f t="shared" si="10"/>
        <v>0.18702298165735876</v>
      </c>
      <c r="AU33" s="41">
        <f t="shared" si="10"/>
        <v>0.14026723624301907</v>
      </c>
      <c r="AV33" s="41">
        <f t="shared" si="10"/>
        <v>9.3511490828679378E-2</v>
      </c>
      <c r="AW33" s="41">
        <f t="shared" si="10"/>
        <v>4.6755745414339689E-2</v>
      </c>
      <c r="AX33" s="41">
        <f t="shared" si="10"/>
        <v>0</v>
      </c>
      <c r="AY33" s="41">
        <f t="shared" si="10"/>
        <v>-4.6755745414339689E-2</v>
      </c>
      <c r="AZ33" s="41">
        <f t="shared" si="10"/>
        <v>-9.3511490828679378E-2</v>
      </c>
      <c r="BA33" s="41">
        <f t="shared" si="10"/>
        <v>-0.14026723624301907</v>
      </c>
      <c r="BB33" s="42">
        <f t="shared" si="10"/>
        <v>0</v>
      </c>
      <c r="BC33" s="34">
        <f t="shared" si="3"/>
        <v>68</v>
      </c>
      <c r="BD33" s="35">
        <f t="shared" si="6"/>
        <v>20</v>
      </c>
    </row>
    <row r="34" spans="1:56" ht="16">
      <c r="A34" s="34"/>
      <c r="B34" s="35">
        <f t="shared" si="4"/>
        <v>18.888888888888889</v>
      </c>
      <c r="C34" s="34">
        <f t="shared" si="1"/>
        <v>66</v>
      </c>
      <c r="D34" s="36">
        <f t="shared" si="5"/>
        <v>2.0726641187424963</v>
      </c>
      <c r="E34" s="36">
        <f t="shared" si="5"/>
        <v>1.9635765335455231</v>
      </c>
      <c r="F34" s="36">
        <f t="shared" si="5"/>
        <v>1.9199414994667336</v>
      </c>
      <c r="G34" s="36">
        <f t="shared" si="5"/>
        <v>1.8763064653879442</v>
      </c>
      <c r="H34" s="36">
        <f t="shared" si="5"/>
        <v>1.8326714313091548</v>
      </c>
      <c r="I34" s="36">
        <f t="shared" si="5"/>
        <v>1.7890363972303653</v>
      </c>
      <c r="J34" s="36">
        <f t="shared" si="5"/>
        <v>1.7454013631515761</v>
      </c>
      <c r="K34" s="36">
        <f t="shared" si="5"/>
        <v>1.7017663290727867</v>
      </c>
      <c r="L34" s="36">
        <f t="shared" si="5"/>
        <v>1.6581312949939973</v>
      </c>
      <c r="M34" s="36">
        <f t="shared" si="5"/>
        <v>1.6144962609152078</v>
      </c>
      <c r="N34" s="36">
        <f t="shared" si="5"/>
        <v>1.5708612268364184</v>
      </c>
      <c r="O34" s="36">
        <f t="shared" ref="O34:BB41" si="11">((610.7)*10^((7.5*$B34)/(237.3+$B34))/1000)-((610.7)*10^((7.5*$B34)/(237.3+$B34))/1000)*(O$13/100)</f>
        <v>1.5272261927576292</v>
      </c>
      <c r="P34" s="36">
        <f t="shared" si="11"/>
        <v>1.4835911586788395</v>
      </c>
      <c r="Q34" s="36">
        <f t="shared" si="11"/>
        <v>1.4399561246000503</v>
      </c>
      <c r="R34" s="36">
        <f t="shared" si="11"/>
        <v>1.3963210905212609</v>
      </c>
      <c r="S34" s="36">
        <f t="shared" si="11"/>
        <v>1.3526860564424714</v>
      </c>
      <c r="T34" s="36">
        <f t="shared" si="11"/>
        <v>1.309051022363682</v>
      </c>
      <c r="U34" s="36">
        <f t="shared" si="11"/>
        <v>1.2654159882848925</v>
      </c>
      <c r="V34" s="36">
        <f t="shared" si="11"/>
        <v>1.2217809542061033</v>
      </c>
      <c r="W34" s="36">
        <f t="shared" si="11"/>
        <v>1.1781459201273137</v>
      </c>
      <c r="X34" s="36">
        <f t="shared" si="11"/>
        <v>1.1345108860485245</v>
      </c>
      <c r="Y34" s="43">
        <f t="shared" si="11"/>
        <v>1.090875851969735</v>
      </c>
      <c r="Z34" s="44">
        <f t="shared" si="11"/>
        <v>1.0472408178909456</v>
      </c>
      <c r="AA34" s="44">
        <f t="shared" si="11"/>
        <v>1.0036057838121561</v>
      </c>
      <c r="AB34" s="44">
        <f t="shared" si="11"/>
        <v>0.95997074973336671</v>
      </c>
      <c r="AC34" s="44">
        <f t="shared" si="11"/>
        <v>0.9163357156545775</v>
      </c>
      <c r="AD34" s="44">
        <f t="shared" si="11"/>
        <v>0.87270068157578806</v>
      </c>
      <c r="AE34" s="44">
        <f t="shared" si="11"/>
        <v>0.82906564749699863</v>
      </c>
      <c r="AF34" s="44">
        <f t="shared" si="11"/>
        <v>0.78543061341820919</v>
      </c>
      <c r="AG34" s="44">
        <f t="shared" si="11"/>
        <v>0.74179557933941975</v>
      </c>
      <c r="AH34" s="44">
        <f t="shared" si="11"/>
        <v>0.69816054526063032</v>
      </c>
      <c r="AI34" s="44">
        <f t="shared" si="11"/>
        <v>0.6545255111818411</v>
      </c>
      <c r="AJ34" s="44">
        <f t="shared" si="11"/>
        <v>0.61089047710305167</v>
      </c>
      <c r="AK34" s="44">
        <f t="shared" si="11"/>
        <v>0.56725544302426223</v>
      </c>
      <c r="AL34" s="44">
        <f t="shared" si="11"/>
        <v>0.52362040894547279</v>
      </c>
      <c r="AM34" s="44">
        <f t="shared" si="11"/>
        <v>0.47998537486668336</v>
      </c>
      <c r="AN34" s="44">
        <f t="shared" si="10"/>
        <v>0.43635034078789392</v>
      </c>
      <c r="AO34" s="44">
        <f t="shared" si="10"/>
        <v>0.39271530670910471</v>
      </c>
      <c r="AP34" s="44">
        <f t="shared" si="10"/>
        <v>0.34908027263031527</v>
      </c>
      <c r="AQ34" s="44">
        <f t="shared" si="10"/>
        <v>0.30544523855152583</v>
      </c>
      <c r="AR34" s="44">
        <f t="shared" si="10"/>
        <v>0.2618102044727364</v>
      </c>
      <c r="AS34" s="45">
        <f t="shared" si="10"/>
        <v>0.21817517039394696</v>
      </c>
      <c r="AT34" s="45">
        <f t="shared" si="10"/>
        <v>0.1745401363151573</v>
      </c>
      <c r="AU34" s="44">
        <f t="shared" si="10"/>
        <v>0.13090510223636853</v>
      </c>
      <c r="AV34" s="44">
        <f t="shared" si="10"/>
        <v>8.7270068157578873E-2</v>
      </c>
      <c r="AW34" s="44">
        <f t="shared" si="10"/>
        <v>4.3635034078789658E-2</v>
      </c>
      <c r="AX34" s="44">
        <f t="shared" si="10"/>
        <v>0</v>
      </c>
      <c r="AY34" s="44">
        <f t="shared" si="10"/>
        <v>-4.3635034078789658E-2</v>
      </c>
      <c r="AZ34" s="44">
        <f t="shared" si="10"/>
        <v>-8.7270068157578873E-2</v>
      </c>
      <c r="BA34" s="44">
        <f t="shared" si="10"/>
        <v>-0.13090510223636853</v>
      </c>
      <c r="BB34" s="45">
        <f t="shared" si="10"/>
        <v>0</v>
      </c>
      <c r="BC34" s="34">
        <f t="shared" si="3"/>
        <v>66</v>
      </c>
      <c r="BD34" s="35">
        <f t="shared" si="6"/>
        <v>18.888888888888889</v>
      </c>
    </row>
    <row r="35" spans="1:56" ht="16" hidden="1">
      <c r="A35" s="34"/>
      <c r="B35" s="35">
        <f t="shared" si="4"/>
        <v>17.777777777777779</v>
      </c>
      <c r="C35" s="34">
        <f t="shared" si="1"/>
        <v>64</v>
      </c>
      <c r="D35" s="36">
        <f t="shared" ref="D35:S42" si="12">((610.7)*10^((7.5*$B35)/(237.3+$B35))/1000)-((610.7)*10^((7.5*$B35)/(237.3+$B35))/1000)*(D$13/100)</f>
        <v>1.9331604795627804</v>
      </c>
      <c r="E35" s="36">
        <f t="shared" si="12"/>
        <v>1.8314151911647392</v>
      </c>
      <c r="F35" s="36">
        <f t="shared" si="12"/>
        <v>1.7907170758055229</v>
      </c>
      <c r="G35" s="36">
        <f t="shared" si="12"/>
        <v>1.7500189604463063</v>
      </c>
      <c r="H35" s="36">
        <f t="shared" si="12"/>
        <v>1.70932084508709</v>
      </c>
      <c r="I35" s="36">
        <f t="shared" si="12"/>
        <v>1.6686227297278735</v>
      </c>
      <c r="J35" s="36">
        <f t="shared" si="12"/>
        <v>1.627924614368657</v>
      </c>
      <c r="K35" s="36">
        <f t="shared" si="12"/>
        <v>1.5872264990094407</v>
      </c>
      <c r="L35" s="36">
        <f t="shared" si="12"/>
        <v>1.5465283836502242</v>
      </c>
      <c r="M35" s="36">
        <f t="shared" si="12"/>
        <v>1.5058302682910076</v>
      </c>
      <c r="N35" s="36">
        <f t="shared" si="12"/>
        <v>1.4651321529317913</v>
      </c>
      <c r="O35" s="36">
        <f t="shared" si="12"/>
        <v>1.424434037572575</v>
      </c>
      <c r="P35" s="36">
        <f t="shared" si="12"/>
        <v>1.3837359222133585</v>
      </c>
      <c r="Q35" s="36">
        <f t="shared" si="12"/>
        <v>1.343037806854142</v>
      </c>
      <c r="R35" s="36">
        <f t="shared" si="12"/>
        <v>1.3023396914949257</v>
      </c>
      <c r="S35" s="36">
        <f t="shared" si="12"/>
        <v>1.2616415761357094</v>
      </c>
      <c r="T35" s="36">
        <f t="shared" si="11"/>
        <v>1.2209434607764926</v>
      </c>
      <c r="U35" s="36">
        <f t="shared" si="11"/>
        <v>1.1802453454172763</v>
      </c>
      <c r="V35" s="36">
        <f t="shared" si="11"/>
        <v>1.13954723005806</v>
      </c>
      <c r="W35" s="36">
        <f t="shared" si="11"/>
        <v>1.0988491146988435</v>
      </c>
      <c r="X35" s="36">
        <f t="shared" si="11"/>
        <v>1.058150999339627</v>
      </c>
      <c r="Y35" s="36">
        <f t="shared" si="11"/>
        <v>1.0174528839804107</v>
      </c>
      <c r="Z35" s="36">
        <f t="shared" si="11"/>
        <v>0.97675476862119415</v>
      </c>
      <c r="AA35" s="36">
        <f t="shared" si="11"/>
        <v>0.93605665326197784</v>
      </c>
      <c r="AB35" s="36">
        <f t="shared" si="11"/>
        <v>0.89535853790276132</v>
      </c>
      <c r="AC35" s="36">
        <f t="shared" si="11"/>
        <v>0.85466042254354502</v>
      </c>
      <c r="AD35" s="36">
        <f t="shared" si="11"/>
        <v>0.81396230718432849</v>
      </c>
      <c r="AE35" s="36">
        <f t="shared" si="11"/>
        <v>0.77326419182511219</v>
      </c>
      <c r="AF35" s="36">
        <f t="shared" si="11"/>
        <v>0.73256607646589567</v>
      </c>
      <c r="AG35" s="36">
        <f t="shared" si="11"/>
        <v>0.69186796110667914</v>
      </c>
      <c r="AH35" s="36">
        <f t="shared" si="11"/>
        <v>0.65116984574746284</v>
      </c>
      <c r="AI35" s="36">
        <f t="shared" si="11"/>
        <v>0.61047173038824654</v>
      </c>
      <c r="AJ35" s="36">
        <f t="shared" si="11"/>
        <v>0.56977361502903001</v>
      </c>
      <c r="AK35" s="36">
        <f t="shared" si="11"/>
        <v>0.52907549966981349</v>
      </c>
      <c r="AL35" s="36">
        <f t="shared" si="11"/>
        <v>0.48837738431059718</v>
      </c>
      <c r="AM35" s="36">
        <f t="shared" si="11"/>
        <v>0.44767926895138066</v>
      </c>
      <c r="AN35" s="36">
        <f t="shared" si="11"/>
        <v>0.40698115359216414</v>
      </c>
      <c r="AO35" s="36">
        <f t="shared" si="11"/>
        <v>0.36628303823294783</v>
      </c>
      <c r="AP35" s="36">
        <f t="shared" si="11"/>
        <v>0.32558492287373153</v>
      </c>
      <c r="AQ35" s="36">
        <f t="shared" si="11"/>
        <v>0.28488680751451501</v>
      </c>
      <c r="AR35" s="36">
        <f t="shared" si="11"/>
        <v>0.24418869215529848</v>
      </c>
      <c r="AS35" s="36">
        <f t="shared" si="11"/>
        <v>0.20349057679608218</v>
      </c>
      <c r="AT35" s="36">
        <f t="shared" si="11"/>
        <v>0.16279246143686565</v>
      </c>
      <c r="AU35" s="36">
        <f t="shared" si="11"/>
        <v>0.12209434607764935</v>
      </c>
      <c r="AV35" s="36">
        <f t="shared" si="11"/>
        <v>8.1396230718432827E-2</v>
      </c>
      <c r="AW35" s="36">
        <f t="shared" si="11"/>
        <v>4.0698115359216525E-2</v>
      </c>
      <c r="AX35" s="36">
        <f t="shared" si="11"/>
        <v>0</v>
      </c>
      <c r="AY35" s="36">
        <f t="shared" si="11"/>
        <v>-4.0698115359216303E-2</v>
      </c>
      <c r="AZ35" s="36">
        <f t="shared" si="11"/>
        <v>-8.1396230718433049E-2</v>
      </c>
      <c r="BA35" s="36">
        <f t="shared" si="11"/>
        <v>-0.12209434607764935</v>
      </c>
      <c r="BB35" s="36">
        <f t="shared" si="11"/>
        <v>0</v>
      </c>
      <c r="BC35" s="34">
        <f t="shared" si="3"/>
        <v>64</v>
      </c>
      <c r="BD35" s="34"/>
    </row>
    <row r="36" spans="1:56" ht="16" hidden="1">
      <c r="A36" s="34"/>
      <c r="B36" s="35">
        <f t="shared" si="4"/>
        <v>16.666666666666668</v>
      </c>
      <c r="C36" s="34">
        <f t="shared" si="1"/>
        <v>62</v>
      </c>
      <c r="D36" s="36">
        <f t="shared" si="12"/>
        <v>1.8019473667327874</v>
      </c>
      <c r="E36" s="36">
        <f t="shared" si="12"/>
        <v>1.7071080316415881</v>
      </c>
      <c r="F36" s="36">
        <f t="shared" si="12"/>
        <v>1.6691722976051084</v>
      </c>
      <c r="G36" s="36">
        <f t="shared" si="12"/>
        <v>1.6312365635686286</v>
      </c>
      <c r="H36" s="36">
        <f t="shared" si="12"/>
        <v>1.5933008295321489</v>
      </c>
      <c r="I36" s="36">
        <f t="shared" si="12"/>
        <v>1.5553650954956693</v>
      </c>
      <c r="J36" s="36">
        <f t="shared" si="12"/>
        <v>1.5174293614591894</v>
      </c>
      <c r="K36" s="36">
        <f t="shared" si="12"/>
        <v>1.4794936274227097</v>
      </c>
      <c r="L36" s="36">
        <f t="shared" si="12"/>
        <v>1.4415578933862299</v>
      </c>
      <c r="M36" s="36">
        <f t="shared" si="12"/>
        <v>1.4036221593497502</v>
      </c>
      <c r="N36" s="36">
        <f t="shared" si="12"/>
        <v>1.3656864253132706</v>
      </c>
      <c r="O36" s="36">
        <f t="shared" si="12"/>
        <v>1.3277506912767909</v>
      </c>
      <c r="P36" s="36">
        <f t="shared" si="12"/>
        <v>1.289814957240311</v>
      </c>
      <c r="Q36" s="36">
        <f t="shared" si="12"/>
        <v>1.2518792232038312</v>
      </c>
      <c r="R36" s="36">
        <f t="shared" si="12"/>
        <v>1.2139434891673515</v>
      </c>
      <c r="S36" s="36">
        <f t="shared" si="12"/>
        <v>1.1760077551308719</v>
      </c>
      <c r="T36" s="36">
        <f t="shared" si="11"/>
        <v>1.138072021094392</v>
      </c>
      <c r="U36" s="36">
        <f t="shared" si="11"/>
        <v>1.1001362870579123</v>
      </c>
      <c r="V36" s="36">
        <f t="shared" si="11"/>
        <v>1.0622005530214325</v>
      </c>
      <c r="W36" s="36">
        <f t="shared" si="11"/>
        <v>1.0242648189849528</v>
      </c>
      <c r="X36" s="36">
        <f t="shared" si="11"/>
        <v>0.98632908494847316</v>
      </c>
      <c r="Y36" s="36">
        <f t="shared" si="11"/>
        <v>0.94839335091199339</v>
      </c>
      <c r="Z36" s="36">
        <f t="shared" si="11"/>
        <v>0.91045761687551363</v>
      </c>
      <c r="AA36" s="36">
        <f t="shared" si="11"/>
        <v>0.87252188283903376</v>
      </c>
      <c r="AB36" s="36">
        <f t="shared" si="11"/>
        <v>0.83458614880255411</v>
      </c>
      <c r="AC36" s="36">
        <f t="shared" si="11"/>
        <v>0.79665041476607446</v>
      </c>
      <c r="AD36" s="36">
        <f t="shared" si="11"/>
        <v>0.7587146807295948</v>
      </c>
      <c r="AE36" s="36">
        <f t="shared" si="11"/>
        <v>0.72077894669311493</v>
      </c>
      <c r="AF36" s="36">
        <f t="shared" si="11"/>
        <v>0.68284321265663528</v>
      </c>
      <c r="AG36" s="36">
        <f t="shared" si="11"/>
        <v>0.64490747862015541</v>
      </c>
      <c r="AH36" s="36">
        <f t="shared" si="11"/>
        <v>0.60697174458367575</v>
      </c>
      <c r="AI36" s="36">
        <f t="shared" si="11"/>
        <v>0.5690360105471961</v>
      </c>
      <c r="AJ36" s="36">
        <f t="shared" si="11"/>
        <v>0.53110027651071645</v>
      </c>
      <c r="AK36" s="36">
        <f t="shared" si="11"/>
        <v>0.49316454247423658</v>
      </c>
      <c r="AL36" s="36">
        <f t="shared" si="11"/>
        <v>0.4552288084377567</v>
      </c>
      <c r="AM36" s="36">
        <f t="shared" si="11"/>
        <v>0.41729307440127705</v>
      </c>
      <c r="AN36" s="36">
        <f t="shared" si="11"/>
        <v>0.37935734036479718</v>
      </c>
      <c r="AO36" s="36">
        <f t="shared" si="11"/>
        <v>0.34142160632831775</v>
      </c>
      <c r="AP36" s="36">
        <f t="shared" si="11"/>
        <v>0.30348587229183788</v>
      </c>
      <c r="AQ36" s="36">
        <f t="shared" si="11"/>
        <v>0.26555013825535823</v>
      </c>
      <c r="AR36" s="36">
        <f t="shared" si="11"/>
        <v>0.22761440421887835</v>
      </c>
      <c r="AS36" s="36">
        <f t="shared" si="11"/>
        <v>0.1896786701823987</v>
      </c>
      <c r="AT36" s="36">
        <f t="shared" si="11"/>
        <v>0.15174293614591883</v>
      </c>
      <c r="AU36" s="36">
        <f t="shared" si="11"/>
        <v>0.1138072021094394</v>
      </c>
      <c r="AV36" s="36">
        <f t="shared" si="11"/>
        <v>7.5871468072959525E-2</v>
      </c>
      <c r="AW36" s="36">
        <f t="shared" si="11"/>
        <v>3.7935734036479873E-2</v>
      </c>
      <c r="AX36" s="36">
        <f t="shared" si="11"/>
        <v>0</v>
      </c>
      <c r="AY36" s="36">
        <f t="shared" si="11"/>
        <v>-3.7935734036479873E-2</v>
      </c>
      <c r="AZ36" s="36">
        <f t="shared" si="11"/>
        <v>-7.5871468072959525E-2</v>
      </c>
      <c r="BA36" s="36">
        <f t="shared" si="11"/>
        <v>-0.11380720210943918</v>
      </c>
      <c r="BB36" s="36">
        <f t="shared" si="11"/>
        <v>0</v>
      </c>
      <c r="BC36" s="34">
        <f t="shared" si="3"/>
        <v>62</v>
      </c>
      <c r="BD36" s="34"/>
    </row>
    <row r="37" spans="1:56" ht="16" hidden="1">
      <c r="A37" s="34"/>
      <c r="B37" s="35">
        <f t="shared" si="4"/>
        <v>15.555555555555557</v>
      </c>
      <c r="C37" s="34">
        <f t="shared" si="1"/>
        <v>60</v>
      </c>
      <c r="D37" s="36">
        <f t="shared" si="12"/>
        <v>1.678603091689685</v>
      </c>
      <c r="E37" s="36">
        <f t="shared" si="12"/>
        <v>1.5902555605481228</v>
      </c>
      <c r="F37" s="36">
        <f t="shared" si="12"/>
        <v>1.5549165480914977</v>
      </c>
      <c r="G37" s="36">
        <f t="shared" si="12"/>
        <v>1.5195775356348729</v>
      </c>
      <c r="H37" s="36">
        <f t="shared" si="12"/>
        <v>1.4842385231782478</v>
      </c>
      <c r="I37" s="36">
        <f t="shared" si="12"/>
        <v>1.4488995107216229</v>
      </c>
      <c r="J37" s="36">
        <f t="shared" si="12"/>
        <v>1.4135604982649981</v>
      </c>
      <c r="K37" s="36">
        <f t="shared" si="12"/>
        <v>1.378221485808373</v>
      </c>
      <c r="L37" s="36">
        <f t="shared" si="12"/>
        <v>1.3428824733517482</v>
      </c>
      <c r="M37" s="36">
        <f t="shared" si="12"/>
        <v>1.3075434608951231</v>
      </c>
      <c r="N37" s="36">
        <f t="shared" si="12"/>
        <v>1.2722044484384982</v>
      </c>
      <c r="O37" s="36">
        <f t="shared" si="12"/>
        <v>1.2368654359818732</v>
      </c>
      <c r="P37" s="36">
        <f t="shared" si="12"/>
        <v>1.2015264235252483</v>
      </c>
      <c r="Q37" s="36">
        <f t="shared" si="12"/>
        <v>1.1661874110686234</v>
      </c>
      <c r="R37" s="36">
        <f t="shared" si="12"/>
        <v>1.1308483986119984</v>
      </c>
      <c r="S37" s="36">
        <f t="shared" si="12"/>
        <v>1.0955093861553733</v>
      </c>
      <c r="T37" s="36">
        <f t="shared" si="11"/>
        <v>1.0601703736987484</v>
      </c>
      <c r="U37" s="36">
        <f t="shared" si="11"/>
        <v>1.0248313612421236</v>
      </c>
      <c r="V37" s="36">
        <f t="shared" si="11"/>
        <v>0.98949234878549863</v>
      </c>
      <c r="W37" s="36">
        <f t="shared" si="11"/>
        <v>0.95415333632887356</v>
      </c>
      <c r="X37" s="36">
        <f t="shared" si="11"/>
        <v>0.91881432387224871</v>
      </c>
      <c r="Y37" s="36">
        <f t="shared" si="11"/>
        <v>0.88347531141562374</v>
      </c>
      <c r="Z37" s="36">
        <f t="shared" si="11"/>
        <v>0.84813629895899878</v>
      </c>
      <c r="AA37" s="36">
        <f t="shared" si="11"/>
        <v>0.81279728650237382</v>
      </c>
      <c r="AB37" s="36">
        <f t="shared" si="11"/>
        <v>0.77745827404574885</v>
      </c>
      <c r="AC37" s="36">
        <f t="shared" si="11"/>
        <v>0.74211926158912411</v>
      </c>
      <c r="AD37" s="36">
        <f t="shared" si="11"/>
        <v>0.70678024913249904</v>
      </c>
      <c r="AE37" s="36">
        <f t="shared" si="11"/>
        <v>0.67144123667587396</v>
      </c>
      <c r="AF37" s="36">
        <f t="shared" si="11"/>
        <v>0.63610222421924911</v>
      </c>
      <c r="AG37" s="36">
        <f t="shared" si="11"/>
        <v>0.60076321176262404</v>
      </c>
      <c r="AH37" s="36">
        <f t="shared" si="11"/>
        <v>0.56542419930599919</v>
      </c>
      <c r="AI37" s="36">
        <f t="shared" si="11"/>
        <v>0.53008518684937433</v>
      </c>
      <c r="AJ37" s="36">
        <f t="shared" si="11"/>
        <v>0.49474617439274926</v>
      </c>
      <c r="AK37" s="36">
        <f t="shared" si="11"/>
        <v>0.45940716193612441</v>
      </c>
      <c r="AL37" s="36">
        <f t="shared" si="11"/>
        <v>0.42406814947949933</v>
      </c>
      <c r="AM37" s="36">
        <f t="shared" si="11"/>
        <v>0.38872913702287448</v>
      </c>
      <c r="AN37" s="36">
        <f t="shared" si="11"/>
        <v>0.35339012456624941</v>
      </c>
      <c r="AO37" s="36">
        <f t="shared" si="11"/>
        <v>0.31805111210962456</v>
      </c>
      <c r="AP37" s="36">
        <f t="shared" si="11"/>
        <v>0.2827120996529997</v>
      </c>
      <c r="AQ37" s="36">
        <f t="shared" si="11"/>
        <v>0.24737308719637463</v>
      </c>
      <c r="AR37" s="36">
        <f t="shared" si="11"/>
        <v>0.21203407473974978</v>
      </c>
      <c r="AS37" s="36">
        <f t="shared" si="11"/>
        <v>0.1766950622831247</v>
      </c>
      <c r="AT37" s="36">
        <f t="shared" si="11"/>
        <v>0.14135604982649963</v>
      </c>
      <c r="AU37" s="36">
        <f t="shared" si="11"/>
        <v>0.106017037369875</v>
      </c>
      <c r="AV37" s="36">
        <f t="shared" si="11"/>
        <v>7.0678024913249926E-2</v>
      </c>
      <c r="AW37" s="36">
        <f t="shared" si="11"/>
        <v>3.5339012456625074E-2</v>
      </c>
      <c r="AX37" s="36">
        <f t="shared" si="11"/>
        <v>0</v>
      </c>
      <c r="AY37" s="36">
        <f t="shared" si="11"/>
        <v>-3.5339012456625074E-2</v>
      </c>
      <c r="AZ37" s="36">
        <f t="shared" si="11"/>
        <v>-7.0678024913249926E-2</v>
      </c>
      <c r="BA37" s="36">
        <f t="shared" si="11"/>
        <v>-0.106017037369875</v>
      </c>
      <c r="BB37" s="36">
        <f t="shared" si="11"/>
        <v>0</v>
      </c>
      <c r="BC37" s="34">
        <f t="shared" si="3"/>
        <v>60</v>
      </c>
      <c r="BD37" s="34"/>
    </row>
    <row r="38" spans="1:56" ht="16" hidden="1">
      <c r="A38" s="34"/>
      <c r="B38" s="35">
        <f t="shared" si="4"/>
        <v>14.444444444444445</v>
      </c>
      <c r="C38" s="34">
        <f t="shared" si="1"/>
        <v>58</v>
      </c>
      <c r="D38" s="36">
        <f t="shared" si="12"/>
        <v>1.5627233718588383</v>
      </c>
      <c r="E38" s="36">
        <f t="shared" si="12"/>
        <v>1.4804747733399521</v>
      </c>
      <c r="F38" s="36">
        <f t="shared" si="12"/>
        <v>1.4475753339323976</v>
      </c>
      <c r="G38" s="36">
        <f t="shared" si="12"/>
        <v>1.414675894524843</v>
      </c>
      <c r="H38" s="36">
        <f t="shared" si="12"/>
        <v>1.3817764551172886</v>
      </c>
      <c r="I38" s="36">
        <f t="shared" si="12"/>
        <v>1.3488770157097343</v>
      </c>
      <c r="J38" s="36">
        <f t="shared" si="12"/>
        <v>1.3159775763021797</v>
      </c>
      <c r="K38" s="36">
        <f t="shared" si="12"/>
        <v>1.2830781368946251</v>
      </c>
      <c r="L38" s="36">
        <f t="shared" si="12"/>
        <v>1.2501786974870708</v>
      </c>
      <c r="M38" s="36">
        <f t="shared" si="12"/>
        <v>1.2172792580795162</v>
      </c>
      <c r="N38" s="36">
        <f t="shared" si="12"/>
        <v>1.1843798186719616</v>
      </c>
      <c r="O38" s="36">
        <f t="shared" si="12"/>
        <v>1.1514803792644073</v>
      </c>
      <c r="P38" s="36">
        <f t="shared" si="12"/>
        <v>1.1185809398568527</v>
      </c>
      <c r="Q38" s="36">
        <f t="shared" si="12"/>
        <v>1.0856815004492981</v>
      </c>
      <c r="R38" s="36">
        <f t="shared" si="12"/>
        <v>1.0527820610417438</v>
      </c>
      <c r="S38" s="36">
        <f t="shared" si="12"/>
        <v>1.0198826216341892</v>
      </c>
      <c r="T38" s="36">
        <f t="shared" si="11"/>
        <v>0.98698318222663473</v>
      </c>
      <c r="U38" s="36">
        <f t="shared" si="11"/>
        <v>0.95408374281908026</v>
      </c>
      <c r="V38" s="36">
        <f t="shared" si="11"/>
        <v>0.9211843034115258</v>
      </c>
      <c r="W38" s="36">
        <f t="shared" si="11"/>
        <v>0.88828486400397122</v>
      </c>
      <c r="X38" s="36">
        <f t="shared" si="11"/>
        <v>0.85538542459641687</v>
      </c>
      <c r="Y38" s="36">
        <f t="shared" si="11"/>
        <v>0.82248598518886229</v>
      </c>
      <c r="Z38" s="36">
        <f t="shared" si="11"/>
        <v>0.78958654578130771</v>
      </c>
      <c r="AA38" s="36">
        <f t="shared" si="11"/>
        <v>0.75668710637375325</v>
      </c>
      <c r="AB38" s="36">
        <f t="shared" si="11"/>
        <v>0.72378766696619867</v>
      </c>
      <c r="AC38" s="36">
        <f t="shared" si="11"/>
        <v>0.69088822755864443</v>
      </c>
      <c r="AD38" s="36">
        <f t="shared" si="11"/>
        <v>0.65798878815108985</v>
      </c>
      <c r="AE38" s="36">
        <f t="shared" si="11"/>
        <v>0.62508934874353539</v>
      </c>
      <c r="AF38" s="36">
        <f t="shared" si="11"/>
        <v>0.59218990933598081</v>
      </c>
      <c r="AG38" s="36">
        <f t="shared" si="11"/>
        <v>0.55929046992842624</v>
      </c>
      <c r="AH38" s="36">
        <f t="shared" si="11"/>
        <v>0.52639103052087188</v>
      </c>
      <c r="AI38" s="36">
        <f t="shared" si="11"/>
        <v>0.49349159111331753</v>
      </c>
      <c r="AJ38" s="36">
        <f t="shared" si="11"/>
        <v>0.46059215170576295</v>
      </c>
      <c r="AK38" s="36">
        <f t="shared" si="11"/>
        <v>0.42769271229820838</v>
      </c>
      <c r="AL38" s="36">
        <f t="shared" si="11"/>
        <v>0.3947932728906538</v>
      </c>
      <c r="AM38" s="36">
        <f t="shared" si="11"/>
        <v>0.36189383348309945</v>
      </c>
      <c r="AN38" s="36">
        <f t="shared" si="11"/>
        <v>0.32899439407554487</v>
      </c>
      <c r="AO38" s="36">
        <f t="shared" si="11"/>
        <v>0.29609495466799052</v>
      </c>
      <c r="AP38" s="36">
        <f t="shared" si="11"/>
        <v>0.26319551526043594</v>
      </c>
      <c r="AQ38" s="36">
        <f t="shared" si="11"/>
        <v>0.23029607585288137</v>
      </c>
      <c r="AR38" s="36">
        <f t="shared" si="11"/>
        <v>0.19739663644532701</v>
      </c>
      <c r="AS38" s="36">
        <f t="shared" si="11"/>
        <v>0.16449719703777244</v>
      </c>
      <c r="AT38" s="36">
        <f t="shared" si="11"/>
        <v>0.13159775763021786</v>
      </c>
      <c r="AU38" s="36">
        <f t="shared" si="11"/>
        <v>9.8698318222663506E-2</v>
      </c>
      <c r="AV38" s="36">
        <f t="shared" si="11"/>
        <v>6.5798878815109152E-2</v>
      </c>
      <c r="AW38" s="36">
        <f t="shared" si="11"/>
        <v>3.2899439407554576E-2</v>
      </c>
      <c r="AX38" s="36">
        <f t="shared" si="11"/>
        <v>0</v>
      </c>
      <c r="AY38" s="36">
        <f t="shared" si="11"/>
        <v>-3.2899439407554576E-2</v>
      </c>
      <c r="AZ38" s="36">
        <f t="shared" si="11"/>
        <v>-6.5798878815109152E-2</v>
      </c>
      <c r="BA38" s="36">
        <f t="shared" si="11"/>
        <v>-9.8698318222663506E-2</v>
      </c>
      <c r="BB38" s="36">
        <f t="shared" si="11"/>
        <v>0</v>
      </c>
      <c r="BC38" s="34">
        <f t="shared" si="3"/>
        <v>58</v>
      </c>
      <c r="BD38" s="34"/>
    </row>
    <row r="39" spans="1:56" ht="16" hidden="1">
      <c r="A39" s="34"/>
      <c r="B39" s="35">
        <f t="shared" si="4"/>
        <v>13.333333333333334</v>
      </c>
      <c r="C39" s="34">
        <f t="shared" si="1"/>
        <v>56</v>
      </c>
      <c r="D39" s="36">
        <f t="shared" si="12"/>
        <v>1.4539208097168521</v>
      </c>
      <c r="E39" s="36">
        <f t="shared" si="12"/>
        <v>1.3773986618370178</v>
      </c>
      <c r="F39" s="36">
        <f t="shared" si="12"/>
        <v>1.3467898026850842</v>
      </c>
      <c r="G39" s="36">
        <f t="shared" si="12"/>
        <v>1.3161809435331504</v>
      </c>
      <c r="H39" s="36">
        <f t="shared" si="12"/>
        <v>1.2855720843812166</v>
      </c>
      <c r="I39" s="36">
        <f t="shared" si="12"/>
        <v>1.2549632252292828</v>
      </c>
      <c r="J39" s="36">
        <f t="shared" si="12"/>
        <v>1.2243543660773493</v>
      </c>
      <c r="K39" s="36">
        <f t="shared" si="12"/>
        <v>1.1937455069254155</v>
      </c>
      <c r="L39" s="36">
        <f t="shared" si="12"/>
        <v>1.1631366477734817</v>
      </c>
      <c r="M39" s="36">
        <f t="shared" si="12"/>
        <v>1.1325277886215479</v>
      </c>
      <c r="N39" s="36">
        <f t="shared" si="12"/>
        <v>1.1019189294696141</v>
      </c>
      <c r="O39" s="36">
        <f t="shared" si="12"/>
        <v>1.0713100703176806</v>
      </c>
      <c r="P39" s="36">
        <f t="shared" si="12"/>
        <v>1.0407012111657468</v>
      </c>
      <c r="Q39" s="36">
        <f t="shared" si="12"/>
        <v>1.010092352013813</v>
      </c>
      <c r="R39" s="36">
        <f t="shared" si="12"/>
        <v>0.97948349286187941</v>
      </c>
      <c r="S39" s="36">
        <f t="shared" si="12"/>
        <v>0.94887463370994563</v>
      </c>
      <c r="T39" s="36">
        <f t="shared" si="11"/>
        <v>0.91826577455801184</v>
      </c>
      <c r="U39" s="36">
        <f t="shared" si="11"/>
        <v>0.88765691540607816</v>
      </c>
      <c r="V39" s="36">
        <f t="shared" si="11"/>
        <v>0.85704805625414437</v>
      </c>
      <c r="W39" s="36">
        <f t="shared" si="11"/>
        <v>0.8264391971022107</v>
      </c>
      <c r="X39" s="36">
        <f t="shared" si="11"/>
        <v>0.79583033795027702</v>
      </c>
      <c r="Y39" s="36">
        <f t="shared" si="11"/>
        <v>0.76522147879834324</v>
      </c>
      <c r="Z39" s="36">
        <f t="shared" si="11"/>
        <v>0.73461261964640945</v>
      </c>
      <c r="AA39" s="36">
        <f t="shared" si="11"/>
        <v>0.70400376049447577</v>
      </c>
      <c r="AB39" s="36">
        <f t="shared" si="11"/>
        <v>0.67339490134254198</v>
      </c>
      <c r="AC39" s="36">
        <f t="shared" si="11"/>
        <v>0.64278604219060842</v>
      </c>
      <c r="AD39" s="36">
        <f t="shared" si="11"/>
        <v>0.61217718303867463</v>
      </c>
      <c r="AE39" s="36">
        <f t="shared" si="11"/>
        <v>0.58156832388674085</v>
      </c>
      <c r="AF39" s="36">
        <f t="shared" si="11"/>
        <v>0.55095946473480706</v>
      </c>
      <c r="AG39" s="36">
        <f t="shared" si="11"/>
        <v>0.52035060558287327</v>
      </c>
      <c r="AH39" s="36">
        <f t="shared" si="11"/>
        <v>0.48974174643093971</v>
      </c>
      <c r="AI39" s="36">
        <f t="shared" si="11"/>
        <v>0.45913288727900592</v>
      </c>
      <c r="AJ39" s="36">
        <f t="shared" si="11"/>
        <v>0.42852402812707235</v>
      </c>
      <c r="AK39" s="36">
        <f t="shared" si="11"/>
        <v>0.39791516897513857</v>
      </c>
      <c r="AL39" s="36">
        <f t="shared" si="11"/>
        <v>0.36730630982320478</v>
      </c>
      <c r="AM39" s="36">
        <f t="shared" si="11"/>
        <v>0.33669745067127099</v>
      </c>
      <c r="AN39" s="36">
        <f t="shared" si="11"/>
        <v>0.30608859151933721</v>
      </c>
      <c r="AO39" s="36">
        <f t="shared" si="11"/>
        <v>0.27547973236740364</v>
      </c>
      <c r="AP39" s="36">
        <f t="shared" si="11"/>
        <v>0.24487087321546985</v>
      </c>
      <c r="AQ39" s="36">
        <f t="shared" si="11"/>
        <v>0.21426201406353607</v>
      </c>
      <c r="AR39" s="36">
        <f t="shared" si="11"/>
        <v>0.18365315491160228</v>
      </c>
      <c r="AS39" s="36">
        <f t="shared" si="11"/>
        <v>0.15304429575966871</v>
      </c>
      <c r="AT39" s="36">
        <f t="shared" si="11"/>
        <v>0.12243543660773493</v>
      </c>
      <c r="AU39" s="36">
        <f t="shared" si="11"/>
        <v>9.1826577455801361E-2</v>
      </c>
      <c r="AV39" s="36">
        <f t="shared" si="11"/>
        <v>6.1217718303867574E-2</v>
      </c>
      <c r="AW39" s="36">
        <f t="shared" si="11"/>
        <v>3.0608859151933787E-2</v>
      </c>
      <c r="AX39" s="36">
        <f t="shared" si="11"/>
        <v>0</v>
      </c>
      <c r="AY39" s="36">
        <f t="shared" si="11"/>
        <v>-3.0608859151933787E-2</v>
      </c>
      <c r="AZ39" s="36">
        <f t="shared" si="11"/>
        <v>-6.1217718303867574E-2</v>
      </c>
      <c r="BA39" s="36">
        <f t="shared" si="11"/>
        <v>-9.1826577455801361E-2</v>
      </c>
      <c r="BB39" s="36">
        <f t="shared" si="11"/>
        <v>0</v>
      </c>
      <c r="BC39" s="34">
        <f t="shared" si="3"/>
        <v>56</v>
      </c>
      <c r="BD39" s="34"/>
    </row>
    <row r="40" spans="1:56" ht="16" hidden="1">
      <c r="A40" s="34"/>
      <c r="B40" s="35">
        <f t="shared" si="4"/>
        <v>12.222222222222223</v>
      </c>
      <c r="C40" s="34">
        <f t="shared" si="1"/>
        <v>54</v>
      </c>
      <c r="D40" s="36">
        <f t="shared" si="12"/>
        <v>1.3518243794389515</v>
      </c>
      <c r="E40" s="36">
        <f t="shared" si="12"/>
        <v>1.2806757278895329</v>
      </c>
      <c r="F40" s="36">
        <f t="shared" si="12"/>
        <v>1.2522162672697656</v>
      </c>
      <c r="G40" s="36">
        <f t="shared" si="12"/>
        <v>1.2237568066499982</v>
      </c>
      <c r="H40" s="36">
        <f t="shared" si="12"/>
        <v>1.1952973460302307</v>
      </c>
      <c r="I40" s="36">
        <f t="shared" si="12"/>
        <v>1.1668378854104633</v>
      </c>
      <c r="J40" s="36">
        <f t="shared" si="12"/>
        <v>1.1383784247906958</v>
      </c>
      <c r="K40" s="36">
        <f t="shared" si="12"/>
        <v>1.1099189641709286</v>
      </c>
      <c r="L40" s="36">
        <f t="shared" si="12"/>
        <v>1.0814595035511612</v>
      </c>
      <c r="M40" s="36">
        <f t="shared" si="12"/>
        <v>1.0530000429313937</v>
      </c>
      <c r="N40" s="36">
        <f t="shared" si="12"/>
        <v>1.0245405823116263</v>
      </c>
      <c r="O40" s="36">
        <f t="shared" si="12"/>
        <v>0.99608112169185903</v>
      </c>
      <c r="P40" s="36">
        <f t="shared" si="12"/>
        <v>0.96762166107209158</v>
      </c>
      <c r="Q40" s="36">
        <f t="shared" si="12"/>
        <v>0.93916220045232413</v>
      </c>
      <c r="R40" s="36">
        <f t="shared" si="12"/>
        <v>0.91070273983255678</v>
      </c>
      <c r="S40" s="36">
        <f t="shared" si="12"/>
        <v>0.88224327921278933</v>
      </c>
      <c r="T40" s="36">
        <f t="shared" si="11"/>
        <v>0.85378381859302188</v>
      </c>
      <c r="U40" s="36">
        <f t="shared" si="11"/>
        <v>0.82532435797325454</v>
      </c>
      <c r="V40" s="36">
        <f t="shared" si="11"/>
        <v>0.7968648973534872</v>
      </c>
      <c r="W40" s="36">
        <f t="shared" si="11"/>
        <v>0.76840543673371975</v>
      </c>
      <c r="X40" s="36">
        <f t="shared" si="11"/>
        <v>0.73994597611395241</v>
      </c>
      <c r="Y40" s="36">
        <f t="shared" si="11"/>
        <v>0.71148651549418496</v>
      </c>
      <c r="Z40" s="36">
        <f t="shared" si="11"/>
        <v>0.68302705487441751</v>
      </c>
      <c r="AA40" s="36">
        <f t="shared" si="11"/>
        <v>0.65456759425465016</v>
      </c>
      <c r="AB40" s="36">
        <f t="shared" si="11"/>
        <v>0.62610813363488271</v>
      </c>
      <c r="AC40" s="36">
        <f t="shared" si="11"/>
        <v>0.59764867301511537</v>
      </c>
      <c r="AD40" s="36">
        <f t="shared" si="11"/>
        <v>0.56918921239534803</v>
      </c>
      <c r="AE40" s="36">
        <f t="shared" si="11"/>
        <v>0.54072975177558058</v>
      </c>
      <c r="AF40" s="36">
        <f t="shared" si="11"/>
        <v>0.51227029115581313</v>
      </c>
      <c r="AG40" s="36">
        <f t="shared" si="11"/>
        <v>0.48381083053604568</v>
      </c>
      <c r="AH40" s="36">
        <f t="shared" si="11"/>
        <v>0.45535136991627834</v>
      </c>
      <c r="AI40" s="36">
        <f t="shared" si="11"/>
        <v>0.426891909296511</v>
      </c>
      <c r="AJ40" s="36">
        <f t="shared" si="11"/>
        <v>0.39843244867674366</v>
      </c>
      <c r="AK40" s="36">
        <f t="shared" si="11"/>
        <v>0.3699729880569762</v>
      </c>
      <c r="AL40" s="36">
        <f t="shared" si="11"/>
        <v>0.34151352743720875</v>
      </c>
      <c r="AM40" s="36">
        <f t="shared" si="11"/>
        <v>0.3130540668174413</v>
      </c>
      <c r="AN40" s="36">
        <f t="shared" si="11"/>
        <v>0.28459460619767385</v>
      </c>
      <c r="AO40" s="36">
        <f t="shared" si="11"/>
        <v>0.25613514557790662</v>
      </c>
      <c r="AP40" s="36">
        <f t="shared" si="11"/>
        <v>0.22767568495813917</v>
      </c>
      <c r="AQ40" s="36">
        <f t="shared" si="11"/>
        <v>0.19921622433837172</v>
      </c>
      <c r="AR40" s="36">
        <f t="shared" si="11"/>
        <v>0.17075676371860449</v>
      </c>
      <c r="AS40" s="36">
        <f t="shared" si="11"/>
        <v>0.14229730309883704</v>
      </c>
      <c r="AT40" s="36">
        <f t="shared" si="11"/>
        <v>0.11383784247906958</v>
      </c>
      <c r="AU40" s="36">
        <f t="shared" si="11"/>
        <v>8.5378381859302355E-2</v>
      </c>
      <c r="AV40" s="36">
        <f t="shared" si="11"/>
        <v>5.6918921239534903E-2</v>
      </c>
      <c r="AW40" s="36">
        <f t="shared" si="11"/>
        <v>2.8459460619767452E-2</v>
      </c>
      <c r="AX40" s="36">
        <f t="shared" si="11"/>
        <v>0</v>
      </c>
      <c r="AY40" s="36">
        <f t="shared" si="11"/>
        <v>-2.8459460619767452E-2</v>
      </c>
      <c r="AZ40" s="36">
        <f t="shared" si="11"/>
        <v>-5.6918921239534903E-2</v>
      </c>
      <c r="BA40" s="36">
        <f t="shared" si="11"/>
        <v>-8.5378381859302355E-2</v>
      </c>
      <c r="BB40" s="36">
        <f t="shared" si="11"/>
        <v>0</v>
      </c>
      <c r="BC40" s="34">
        <f t="shared" si="3"/>
        <v>54</v>
      </c>
      <c r="BD40" s="34"/>
    </row>
    <row r="41" spans="1:56" ht="16" hidden="1">
      <c r="A41" s="34"/>
      <c r="B41" s="35">
        <f t="shared" si="4"/>
        <v>11.111111111111111</v>
      </c>
      <c r="C41" s="34">
        <f>C42+2</f>
        <v>52</v>
      </c>
      <c r="D41" s="36">
        <f t="shared" si="12"/>
        <v>1.2560789212861478</v>
      </c>
      <c r="E41" s="36">
        <f t="shared" si="12"/>
        <v>1.1899695043763507</v>
      </c>
      <c r="F41" s="36">
        <f t="shared" si="12"/>
        <v>1.1635257376124317</v>
      </c>
      <c r="G41" s="36">
        <f t="shared" si="12"/>
        <v>1.1370819708485129</v>
      </c>
      <c r="H41" s="36">
        <f t="shared" si="12"/>
        <v>1.1106382040845939</v>
      </c>
      <c r="I41" s="36">
        <f t="shared" si="12"/>
        <v>1.0841944373206751</v>
      </c>
      <c r="J41" s="36">
        <f t="shared" si="12"/>
        <v>1.0577506705567561</v>
      </c>
      <c r="K41" s="36">
        <f t="shared" si="12"/>
        <v>1.0313069037928373</v>
      </c>
      <c r="L41" s="36">
        <f t="shared" si="12"/>
        <v>1.0048631370289183</v>
      </c>
      <c r="M41" s="36">
        <f t="shared" si="12"/>
        <v>0.97841937026499948</v>
      </c>
      <c r="N41" s="36">
        <f t="shared" si="12"/>
        <v>0.95197560350108046</v>
      </c>
      <c r="O41" s="36">
        <f t="shared" si="12"/>
        <v>0.92553183673716166</v>
      </c>
      <c r="P41" s="36">
        <f t="shared" si="12"/>
        <v>0.89908806997324264</v>
      </c>
      <c r="Q41" s="36">
        <f t="shared" si="12"/>
        <v>0.87264430320932385</v>
      </c>
      <c r="R41" s="36">
        <f t="shared" si="12"/>
        <v>0.84620053644540494</v>
      </c>
      <c r="S41" s="36">
        <f t="shared" si="12"/>
        <v>0.81975676968148603</v>
      </c>
      <c r="T41" s="36">
        <f t="shared" si="11"/>
        <v>0.79331300291756712</v>
      </c>
      <c r="U41" s="36">
        <f t="shared" si="11"/>
        <v>0.76686923615364821</v>
      </c>
      <c r="V41" s="36">
        <f t="shared" si="11"/>
        <v>0.74042546938972931</v>
      </c>
      <c r="W41" s="36">
        <f t="shared" si="11"/>
        <v>0.7139817026258104</v>
      </c>
      <c r="X41" s="36">
        <f t="shared" si="11"/>
        <v>0.68753793586189149</v>
      </c>
      <c r="Y41" s="36">
        <f t="shared" si="11"/>
        <v>0.66109416909797258</v>
      </c>
      <c r="Z41" s="36">
        <f t="shared" si="11"/>
        <v>0.63465040233405368</v>
      </c>
      <c r="AA41" s="36">
        <f t="shared" si="11"/>
        <v>0.60820663557013477</v>
      </c>
      <c r="AB41" s="36">
        <f t="shared" si="11"/>
        <v>0.58176286880621575</v>
      </c>
      <c r="AC41" s="36">
        <f t="shared" si="11"/>
        <v>0.55531910204229706</v>
      </c>
      <c r="AD41" s="36">
        <f t="shared" si="11"/>
        <v>0.52887533527837804</v>
      </c>
      <c r="AE41" s="36">
        <f t="shared" si="11"/>
        <v>0.50243156851445914</v>
      </c>
      <c r="AF41" s="36">
        <f t="shared" si="11"/>
        <v>0.47598780175054023</v>
      </c>
      <c r="AG41" s="36">
        <f t="shared" si="11"/>
        <v>0.44954403498662132</v>
      </c>
      <c r="AH41" s="36">
        <f t="shared" si="11"/>
        <v>0.42310026822270241</v>
      </c>
      <c r="AI41" s="36">
        <f t="shared" si="11"/>
        <v>0.39665650145878362</v>
      </c>
      <c r="AJ41" s="36">
        <f t="shared" si="11"/>
        <v>0.37021273469486471</v>
      </c>
      <c r="AK41" s="36">
        <f t="shared" si="11"/>
        <v>0.3437689679309458</v>
      </c>
      <c r="AL41" s="36">
        <f t="shared" si="11"/>
        <v>0.31732520116702689</v>
      </c>
      <c r="AM41" s="36">
        <f t="shared" si="11"/>
        <v>0.29088143440310787</v>
      </c>
      <c r="AN41" s="36">
        <f t="shared" ref="AN41:BB41" si="13">((610.7)*10^((7.5*$B41)/(237.3+$B41))/1000)-((610.7)*10^((7.5*$B41)/(237.3+$B41))/1000)*(AN$13/100)</f>
        <v>0.26443766763918908</v>
      </c>
      <c r="AO41" s="36">
        <f t="shared" si="13"/>
        <v>0.23799390087527028</v>
      </c>
      <c r="AP41" s="36">
        <f t="shared" si="13"/>
        <v>0.21155013411135126</v>
      </c>
      <c r="AQ41" s="36">
        <f t="shared" si="13"/>
        <v>0.18510636734743224</v>
      </c>
      <c r="AR41" s="36">
        <f t="shared" si="13"/>
        <v>0.15866260058351345</v>
      </c>
      <c r="AS41" s="36">
        <f t="shared" si="13"/>
        <v>0.13221883381959443</v>
      </c>
      <c r="AT41" s="36">
        <f t="shared" si="13"/>
        <v>0.10577506705567563</v>
      </c>
      <c r="AU41" s="36">
        <f t="shared" si="13"/>
        <v>7.9331300291756834E-2</v>
      </c>
      <c r="AV41" s="36">
        <f t="shared" si="13"/>
        <v>5.2887533527837816E-2</v>
      </c>
      <c r="AW41" s="36">
        <f t="shared" si="13"/>
        <v>2.6443766763919019E-2</v>
      </c>
      <c r="AX41" s="36">
        <f t="shared" si="13"/>
        <v>0</v>
      </c>
      <c r="AY41" s="36">
        <f t="shared" si="13"/>
        <v>-2.6443766763919019E-2</v>
      </c>
      <c r="AZ41" s="36">
        <f t="shared" si="13"/>
        <v>-5.2887533527837816E-2</v>
      </c>
      <c r="BA41" s="36">
        <f t="shared" si="13"/>
        <v>-7.9331300291756834E-2</v>
      </c>
      <c r="BB41" s="36">
        <f t="shared" si="13"/>
        <v>0</v>
      </c>
      <c r="BC41" s="34">
        <f>BC42+2</f>
        <v>52</v>
      </c>
      <c r="BD41" s="34"/>
    </row>
    <row r="42" spans="1:56" ht="16" hidden="1">
      <c r="A42" s="34"/>
      <c r="B42" s="35">
        <f t="shared" si="4"/>
        <v>10</v>
      </c>
      <c r="C42" s="34">
        <v>50</v>
      </c>
      <c r="D42" s="36">
        <f t="shared" si="12"/>
        <v>1.1663446438797838</v>
      </c>
      <c r="E42" s="36">
        <f t="shared" si="12"/>
        <v>1.1049580836755846</v>
      </c>
      <c r="F42" s="36">
        <f t="shared" si="12"/>
        <v>1.0804034595939049</v>
      </c>
      <c r="G42" s="36">
        <f t="shared" si="12"/>
        <v>1.0558488355122253</v>
      </c>
      <c r="H42" s="36">
        <f t="shared" si="12"/>
        <v>1.0312942114305457</v>
      </c>
      <c r="I42" s="36">
        <f t="shared" si="12"/>
        <v>1.006739587348866</v>
      </c>
      <c r="J42" s="36">
        <f t="shared" si="12"/>
        <v>0.98218496326718641</v>
      </c>
      <c r="K42" s="36">
        <f t="shared" si="12"/>
        <v>0.95763033918550677</v>
      </c>
      <c r="L42" s="36">
        <f t="shared" si="12"/>
        <v>0.93307571510382703</v>
      </c>
      <c r="M42" s="36">
        <f t="shared" si="12"/>
        <v>0.9085210910221474</v>
      </c>
      <c r="N42" s="36">
        <f t="shared" si="12"/>
        <v>0.88396646694046765</v>
      </c>
      <c r="O42" s="36">
        <f t="shared" si="12"/>
        <v>0.85941184285878802</v>
      </c>
      <c r="P42" s="36">
        <f t="shared" si="12"/>
        <v>0.83485721877710839</v>
      </c>
      <c r="Q42" s="36">
        <f t="shared" si="12"/>
        <v>0.81030259469542876</v>
      </c>
      <c r="R42" s="36">
        <f t="shared" si="12"/>
        <v>0.78574797061374912</v>
      </c>
      <c r="S42" s="36">
        <f t="shared" si="12"/>
        <v>0.76119334653206949</v>
      </c>
      <c r="T42" s="36">
        <f t="shared" ref="T42:BB42" si="14">((610.7)*10^((7.5*$B42)/(237.3+$B42))/1000)-((610.7)*10^((7.5*$B42)/(237.3+$B42))/1000)*(T$13/100)</f>
        <v>0.73663872245038975</v>
      </c>
      <c r="U42" s="36">
        <f t="shared" si="14"/>
        <v>0.71208409836871012</v>
      </c>
      <c r="V42" s="36">
        <f t="shared" si="14"/>
        <v>0.68752947428703048</v>
      </c>
      <c r="W42" s="36">
        <f t="shared" si="14"/>
        <v>0.66297485020535074</v>
      </c>
      <c r="X42" s="36">
        <f t="shared" si="14"/>
        <v>0.63842022612367111</v>
      </c>
      <c r="Y42" s="36">
        <f t="shared" si="14"/>
        <v>0.61386560204199148</v>
      </c>
      <c r="Z42" s="36">
        <f t="shared" si="14"/>
        <v>0.58931097796031184</v>
      </c>
      <c r="AA42" s="36">
        <f t="shared" si="14"/>
        <v>0.5647563538786321</v>
      </c>
      <c r="AB42" s="36">
        <f t="shared" si="14"/>
        <v>0.54020172979695247</v>
      </c>
      <c r="AC42" s="36">
        <f t="shared" si="14"/>
        <v>0.51564710571527284</v>
      </c>
      <c r="AD42" s="36">
        <f t="shared" si="14"/>
        <v>0.4910924816335932</v>
      </c>
      <c r="AE42" s="36">
        <f t="shared" si="14"/>
        <v>0.46653785755191357</v>
      </c>
      <c r="AF42" s="36">
        <f t="shared" si="14"/>
        <v>0.44198323347023383</v>
      </c>
      <c r="AG42" s="36">
        <f t="shared" si="14"/>
        <v>0.41742860938855419</v>
      </c>
      <c r="AH42" s="36">
        <f t="shared" si="14"/>
        <v>0.39287398530687445</v>
      </c>
      <c r="AI42" s="36">
        <f t="shared" si="14"/>
        <v>0.36831936122519493</v>
      </c>
      <c r="AJ42" s="36">
        <f t="shared" si="14"/>
        <v>0.3437647371435153</v>
      </c>
      <c r="AK42" s="36">
        <f t="shared" si="14"/>
        <v>0.31921011306183555</v>
      </c>
      <c r="AL42" s="36">
        <f t="shared" si="14"/>
        <v>0.29465548898015592</v>
      </c>
      <c r="AM42" s="36">
        <f t="shared" si="14"/>
        <v>0.27010086489847618</v>
      </c>
      <c r="AN42" s="36">
        <f t="shared" si="14"/>
        <v>0.24554624081679655</v>
      </c>
      <c r="AO42" s="36">
        <f t="shared" si="14"/>
        <v>0.22099161673511691</v>
      </c>
      <c r="AP42" s="36">
        <f t="shared" si="14"/>
        <v>0.19643699265343728</v>
      </c>
      <c r="AQ42" s="36">
        <f t="shared" si="14"/>
        <v>0.17188236857175765</v>
      </c>
      <c r="AR42" s="36">
        <f t="shared" si="14"/>
        <v>0.14732774449007802</v>
      </c>
      <c r="AS42" s="36">
        <f t="shared" si="14"/>
        <v>0.12277312040839816</v>
      </c>
      <c r="AT42" s="36">
        <f t="shared" si="14"/>
        <v>9.821849632671853E-2</v>
      </c>
      <c r="AU42" s="36">
        <f t="shared" si="14"/>
        <v>7.3663872245039119E-2</v>
      </c>
      <c r="AV42" s="36">
        <f t="shared" si="14"/>
        <v>4.9109248163359265E-2</v>
      </c>
      <c r="AW42" s="36">
        <f t="shared" si="14"/>
        <v>2.4554624081679632E-2</v>
      </c>
      <c r="AX42" s="36">
        <f t="shared" si="14"/>
        <v>0</v>
      </c>
      <c r="AY42" s="36">
        <f t="shared" si="14"/>
        <v>-2.4554624081679632E-2</v>
      </c>
      <c r="AZ42" s="36">
        <f t="shared" si="14"/>
        <v>-4.9109248163359265E-2</v>
      </c>
      <c r="BA42" s="36">
        <f t="shared" si="14"/>
        <v>-7.3663872245039119E-2</v>
      </c>
      <c r="BB42" s="36">
        <f t="shared" si="14"/>
        <v>0</v>
      </c>
      <c r="BC42" s="34">
        <v>50</v>
      </c>
      <c r="BD42" s="34"/>
    </row>
    <row r="43" spans="1:56" s="4" customFormat="1">
      <c r="A43" s="33"/>
      <c r="B43" s="34"/>
      <c r="C43" s="34"/>
      <c r="D43" s="33">
        <v>5</v>
      </c>
      <c r="E43" s="33">
        <v>10</v>
      </c>
      <c r="F43" s="34">
        <f t="shared" ref="F43:BA43" si="15">E43+2</f>
        <v>12</v>
      </c>
      <c r="G43" s="34">
        <f t="shared" si="15"/>
        <v>14</v>
      </c>
      <c r="H43" s="34">
        <f t="shared" si="15"/>
        <v>16</v>
      </c>
      <c r="I43" s="34">
        <f t="shared" si="15"/>
        <v>18</v>
      </c>
      <c r="J43" s="33">
        <f t="shared" si="15"/>
        <v>20</v>
      </c>
      <c r="K43" s="34">
        <f t="shared" si="15"/>
        <v>22</v>
      </c>
      <c r="L43" s="34">
        <f t="shared" si="15"/>
        <v>24</v>
      </c>
      <c r="M43" s="34">
        <f t="shared" si="15"/>
        <v>26</v>
      </c>
      <c r="N43" s="34">
        <f t="shared" si="15"/>
        <v>28</v>
      </c>
      <c r="O43" s="33">
        <f t="shared" si="15"/>
        <v>30</v>
      </c>
      <c r="P43" s="34">
        <f t="shared" si="15"/>
        <v>32</v>
      </c>
      <c r="Q43" s="34">
        <f t="shared" si="15"/>
        <v>34</v>
      </c>
      <c r="R43" s="34">
        <f t="shared" si="15"/>
        <v>36</v>
      </c>
      <c r="S43" s="34">
        <f t="shared" si="15"/>
        <v>38</v>
      </c>
      <c r="T43" s="33">
        <f t="shared" si="15"/>
        <v>40</v>
      </c>
      <c r="U43" s="34">
        <f t="shared" si="15"/>
        <v>42</v>
      </c>
      <c r="V43" s="34">
        <f t="shared" si="15"/>
        <v>44</v>
      </c>
      <c r="W43" s="34">
        <f t="shared" si="15"/>
        <v>46</v>
      </c>
      <c r="X43" s="34">
        <f t="shared" si="15"/>
        <v>48</v>
      </c>
      <c r="Y43" s="33">
        <f t="shared" si="15"/>
        <v>50</v>
      </c>
      <c r="Z43" s="34">
        <f t="shared" si="15"/>
        <v>52</v>
      </c>
      <c r="AA43" s="34">
        <f t="shared" si="15"/>
        <v>54</v>
      </c>
      <c r="AB43" s="34">
        <f t="shared" si="15"/>
        <v>56</v>
      </c>
      <c r="AC43" s="34">
        <f t="shared" si="15"/>
        <v>58</v>
      </c>
      <c r="AD43" s="33">
        <f t="shared" si="15"/>
        <v>60</v>
      </c>
      <c r="AE43" s="34">
        <f t="shared" si="15"/>
        <v>62</v>
      </c>
      <c r="AF43" s="34">
        <f t="shared" si="15"/>
        <v>64</v>
      </c>
      <c r="AG43" s="34">
        <f t="shared" si="15"/>
        <v>66</v>
      </c>
      <c r="AH43" s="34">
        <f t="shared" si="15"/>
        <v>68</v>
      </c>
      <c r="AI43" s="33">
        <f t="shared" si="15"/>
        <v>70</v>
      </c>
      <c r="AJ43" s="34">
        <f t="shared" si="15"/>
        <v>72</v>
      </c>
      <c r="AK43" s="34">
        <f t="shared" si="15"/>
        <v>74</v>
      </c>
      <c r="AL43" s="34">
        <f t="shared" si="15"/>
        <v>76</v>
      </c>
      <c r="AM43" s="34">
        <f t="shared" si="15"/>
        <v>78</v>
      </c>
      <c r="AN43" s="33">
        <f t="shared" si="15"/>
        <v>80</v>
      </c>
      <c r="AO43" s="34">
        <f t="shared" si="15"/>
        <v>82</v>
      </c>
      <c r="AP43" s="34">
        <f t="shared" si="15"/>
        <v>84</v>
      </c>
      <c r="AQ43" s="34">
        <f t="shared" si="15"/>
        <v>86</v>
      </c>
      <c r="AR43" s="34">
        <f t="shared" si="15"/>
        <v>88</v>
      </c>
      <c r="AS43" s="33">
        <f t="shared" si="15"/>
        <v>90</v>
      </c>
      <c r="AT43" s="34">
        <f t="shared" si="15"/>
        <v>92</v>
      </c>
      <c r="AU43" s="34">
        <f t="shared" si="15"/>
        <v>94</v>
      </c>
      <c r="AV43" s="34">
        <f t="shared" si="15"/>
        <v>96</v>
      </c>
      <c r="AW43" s="34">
        <f t="shared" si="15"/>
        <v>98</v>
      </c>
      <c r="AX43" s="33">
        <f t="shared" si="15"/>
        <v>100</v>
      </c>
      <c r="AY43" s="33">
        <f t="shared" si="15"/>
        <v>102</v>
      </c>
      <c r="AZ43" s="33">
        <f t="shared" si="15"/>
        <v>104</v>
      </c>
      <c r="BA43" s="33">
        <f t="shared" si="15"/>
        <v>106</v>
      </c>
      <c r="BB43" s="33">
        <v>100</v>
      </c>
      <c r="BC43" s="34"/>
      <c r="BD43" s="33"/>
    </row>
    <row r="44" spans="1:56" ht="16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Z44" s="34"/>
      <c r="AA44" s="33" t="s">
        <v>13</v>
      </c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</row>
  </sheetData>
  <conditionalFormatting sqref="D14:BB42">
    <cfRule type="expression" dxfId="24" priority="38">
      <formula>D14&lt;($B$1-$B$2)</formula>
    </cfRule>
    <cfRule type="expression" dxfId="23" priority="39">
      <formula>D14&lt;=$B$1-($B$2/2)</formula>
    </cfRule>
    <cfRule type="expression" dxfId="22" priority="40">
      <formula>D14&lt;=$B$1+($B$2/2)</formula>
    </cfRule>
    <cfRule type="expression" dxfId="21" priority="41">
      <formula>D14&gt;($B$1+$B$2)</formula>
    </cfRule>
    <cfRule type="expression" dxfId="20" priority="42">
      <formula>D14&gt;($B$1-($B$2/2))</formula>
    </cfRule>
  </conditionalFormatting>
  <pageMargins left="0.25" right="0.25" top="0.75" bottom="0.75" header="0.3" footer="0.3"/>
  <pageSetup scale="8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E9BE-BE54-E94D-8972-6A53A1D04355}">
  <sheetPr>
    <pageSetUpPr fitToPage="1"/>
  </sheetPr>
  <dimension ref="A1:BD43"/>
  <sheetViews>
    <sheetView topLeftCell="A12" zoomScaleNormal="100" workbookViewId="0">
      <selection activeCell="AE50" sqref="AE50"/>
    </sheetView>
  </sheetViews>
  <sheetFormatPr baseColWidth="10" defaultRowHeight="21"/>
  <cols>
    <col min="1" max="1" width="11.83203125" style="3" customWidth="1"/>
    <col min="2" max="2" width="6.5" style="3" hidden="1" customWidth="1"/>
    <col min="3" max="3" width="6.33203125" style="3" customWidth="1"/>
    <col min="4" max="24" width="4.83203125" hidden="1" customWidth="1"/>
    <col min="25" max="45" width="6.83203125" customWidth="1"/>
    <col min="46" max="53" width="4.83203125" hidden="1" customWidth="1"/>
    <col min="54" max="54" width="5.5" hidden="1" customWidth="1"/>
    <col min="55" max="55" width="6.6640625" style="3" hidden="1" customWidth="1"/>
    <col min="56" max="56" width="6.33203125" style="3" customWidth="1"/>
  </cols>
  <sheetData>
    <row r="1" spans="1:56" hidden="1">
      <c r="I1" t="s">
        <v>7</v>
      </c>
      <c r="J1" t="s">
        <v>8</v>
      </c>
    </row>
    <row r="2" spans="1:56" hidden="1">
      <c r="I2" t="s">
        <v>9</v>
      </c>
      <c r="J2" t="s">
        <v>10</v>
      </c>
      <c r="T2" t="s">
        <v>5</v>
      </c>
    </row>
    <row r="3" spans="1:56" hidden="1">
      <c r="I3" t="s">
        <v>11</v>
      </c>
      <c r="J3" t="s">
        <v>12</v>
      </c>
      <c r="T3" t="s">
        <v>0</v>
      </c>
      <c r="V3">
        <f>V5-Q6</f>
        <v>0.65</v>
      </c>
    </row>
    <row r="4" spans="1:56" hidden="1">
      <c r="T4" t="s">
        <v>4</v>
      </c>
      <c r="V4">
        <f>V5-(Q6/2)</f>
        <v>0.82499999999999996</v>
      </c>
    </row>
    <row r="5" spans="1:56" hidden="1">
      <c r="P5" t="s">
        <v>2</v>
      </c>
      <c r="Q5">
        <v>1</v>
      </c>
      <c r="T5" t="s">
        <v>1</v>
      </c>
      <c r="V5">
        <f>Q5</f>
        <v>1</v>
      </c>
    </row>
    <row r="6" spans="1:56" hidden="1">
      <c r="P6" t="s">
        <v>3</v>
      </c>
      <c r="Q6">
        <v>0.35</v>
      </c>
      <c r="T6" t="s">
        <v>4</v>
      </c>
      <c r="V6">
        <f>V5+(Q6/2)</f>
        <v>1.175</v>
      </c>
    </row>
    <row r="7" spans="1:56" hidden="1">
      <c r="T7" t="s">
        <v>6</v>
      </c>
      <c r="V7">
        <f>V5+Q6</f>
        <v>1.35</v>
      </c>
    </row>
    <row r="8" spans="1:56" hidden="1">
      <c r="T8" t="s">
        <v>5</v>
      </c>
    </row>
    <row r="9" spans="1:56" hidden="1"/>
    <row r="10" spans="1:56" hidden="1"/>
    <row r="11" spans="1:56" hidden="1"/>
    <row r="12" spans="1:56" ht="19">
      <c r="A12" s="47"/>
      <c r="B12" s="47"/>
      <c r="C12" s="48" t="s">
        <v>13</v>
      </c>
      <c r="D12" s="48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</row>
    <row r="13" spans="1:56" s="4" customFormat="1">
      <c r="A13" s="48" t="s">
        <v>14</v>
      </c>
      <c r="B13" s="47"/>
      <c r="C13" s="47"/>
      <c r="D13" s="48">
        <v>5</v>
      </c>
      <c r="E13" s="48">
        <v>10</v>
      </c>
      <c r="F13" s="47">
        <f t="shared" ref="F13:BA13" si="0">E13+2</f>
        <v>12</v>
      </c>
      <c r="G13" s="47">
        <f t="shared" si="0"/>
        <v>14</v>
      </c>
      <c r="H13" s="47">
        <f t="shared" si="0"/>
        <v>16</v>
      </c>
      <c r="I13" s="47">
        <f t="shared" si="0"/>
        <v>18</v>
      </c>
      <c r="J13" s="48">
        <f t="shared" si="0"/>
        <v>20</v>
      </c>
      <c r="K13" s="47">
        <f t="shared" si="0"/>
        <v>22</v>
      </c>
      <c r="L13" s="47">
        <f t="shared" si="0"/>
        <v>24</v>
      </c>
      <c r="M13" s="47">
        <f t="shared" si="0"/>
        <v>26</v>
      </c>
      <c r="N13" s="47">
        <f t="shared" si="0"/>
        <v>28</v>
      </c>
      <c r="O13" s="48">
        <f t="shared" si="0"/>
        <v>30</v>
      </c>
      <c r="P13" s="47">
        <f>O13+2</f>
        <v>32</v>
      </c>
      <c r="Q13" s="47">
        <f>P13+2</f>
        <v>34</v>
      </c>
      <c r="R13" s="47">
        <f t="shared" si="0"/>
        <v>36</v>
      </c>
      <c r="S13" s="47">
        <f t="shared" si="0"/>
        <v>38</v>
      </c>
      <c r="T13" s="48">
        <f t="shared" si="0"/>
        <v>40</v>
      </c>
      <c r="U13" s="47">
        <f t="shared" si="0"/>
        <v>42</v>
      </c>
      <c r="V13" s="47">
        <f t="shared" si="0"/>
        <v>44</v>
      </c>
      <c r="W13" s="47">
        <f t="shared" si="0"/>
        <v>46</v>
      </c>
      <c r="X13" s="47">
        <f t="shared" si="0"/>
        <v>48</v>
      </c>
      <c r="Y13" s="48">
        <f t="shared" si="0"/>
        <v>50</v>
      </c>
      <c r="Z13" s="47">
        <f t="shared" si="0"/>
        <v>52</v>
      </c>
      <c r="AA13" s="47">
        <f t="shared" si="0"/>
        <v>54</v>
      </c>
      <c r="AB13" s="47">
        <f t="shared" si="0"/>
        <v>56</v>
      </c>
      <c r="AC13" s="47">
        <f t="shared" si="0"/>
        <v>58</v>
      </c>
      <c r="AD13" s="48">
        <f t="shared" si="0"/>
        <v>60</v>
      </c>
      <c r="AE13" s="47">
        <f t="shared" si="0"/>
        <v>62</v>
      </c>
      <c r="AF13" s="47">
        <f t="shared" si="0"/>
        <v>64</v>
      </c>
      <c r="AG13" s="47">
        <f t="shared" si="0"/>
        <v>66</v>
      </c>
      <c r="AH13" s="47">
        <f t="shared" si="0"/>
        <v>68</v>
      </c>
      <c r="AI13" s="48">
        <f t="shared" si="0"/>
        <v>70</v>
      </c>
      <c r="AJ13" s="47">
        <f t="shared" si="0"/>
        <v>72</v>
      </c>
      <c r="AK13" s="47">
        <f t="shared" si="0"/>
        <v>74</v>
      </c>
      <c r="AL13" s="47">
        <f t="shared" si="0"/>
        <v>76</v>
      </c>
      <c r="AM13" s="47">
        <f t="shared" si="0"/>
        <v>78</v>
      </c>
      <c r="AN13" s="48">
        <f t="shared" si="0"/>
        <v>80</v>
      </c>
      <c r="AO13" s="47">
        <f t="shared" si="0"/>
        <v>82</v>
      </c>
      <c r="AP13" s="47">
        <f t="shared" si="0"/>
        <v>84</v>
      </c>
      <c r="AQ13" s="47">
        <f t="shared" si="0"/>
        <v>86</v>
      </c>
      <c r="AR13" s="47">
        <f t="shared" si="0"/>
        <v>88</v>
      </c>
      <c r="AS13" s="48">
        <f t="shared" si="0"/>
        <v>90</v>
      </c>
      <c r="AT13" s="47">
        <f>AS13+2</f>
        <v>92</v>
      </c>
      <c r="AU13" s="47">
        <f t="shared" si="0"/>
        <v>94</v>
      </c>
      <c r="AV13" s="47">
        <f t="shared" si="0"/>
        <v>96</v>
      </c>
      <c r="AW13" s="47">
        <f t="shared" si="0"/>
        <v>98</v>
      </c>
      <c r="AX13" s="48">
        <f t="shared" si="0"/>
        <v>100</v>
      </c>
      <c r="AY13" s="48">
        <f t="shared" si="0"/>
        <v>102</v>
      </c>
      <c r="AZ13" s="48">
        <f t="shared" si="0"/>
        <v>104</v>
      </c>
      <c r="BA13" s="48">
        <f t="shared" si="0"/>
        <v>106</v>
      </c>
      <c r="BB13" s="48">
        <v>100</v>
      </c>
      <c r="BC13" s="47"/>
      <c r="BD13" s="47"/>
    </row>
    <row r="14" spans="1:56" ht="19" hidden="1">
      <c r="A14" s="47"/>
      <c r="B14" s="49">
        <f>ROUND(5/9*(C14-32),0)</f>
        <v>41</v>
      </c>
      <c r="C14" s="47">
        <f t="shared" ref="C14:C40" si="1">C15+2</f>
        <v>106</v>
      </c>
      <c r="D14" s="50">
        <f>((610.7)*10^((7.5*$B14)/(237.3+$B14))/1000)-((610.7)*10^((7.5*$B14)/(237.3+$B14))/1000)*(D$13/100)</f>
        <v>7.3871049730450169</v>
      </c>
      <c r="E14" s="50">
        <f t="shared" ref="E14:BB19" si="2">((610.7)*10^((7.5*$B14)/(237.3+$B14))/1000)-((610.7)*10^((7.5*$B14)/(237.3+$B14))/1000)*(E$13/100)</f>
        <v>6.9983099744637007</v>
      </c>
      <c r="F14" s="50">
        <f t="shared" si="2"/>
        <v>6.8427919750311741</v>
      </c>
      <c r="G14" s="50">
        <f t="shared" si="2"/>
        <v>6.6872739755986466</v>
      </c>
      <c r="H14" s="50">
        <f t="shared" si="2"/>
        <v>6.5317559761661208</v>
      </c>
      <c r="I14" s="50">
        <f t="shared" si="2"/>
        <v>6.3762379767335942</v>
      </c>
      <c r="J14" s="50">
        <f t="shared" si="2"/>
        <v>6.2207199773010675</v>
      </c>
      <c r="K14" s="50">
        <f t="shared" si="2"/>
        <v>6.06520197786854</v>
      </c>
      <c r="L14" s="50">
        <f t="shared" si="2"/>
        <v>5.9096839784360142</v>
      </c>
      <c r="M14" s="50">
        <f t="shared" si="2"/>
        <v>5.7541659790034867</v>
      </c>
      <c r="N14" s="50">
        <f t="shared" si="2"/>
        <v>5.5986479795709601</v>
      </c>
      <c r="O14" s="50">
        <f t="shared" si="2"/>
        <v>5.4431299801384334</v>
      </c>
      <c r="P14" s="50">
        <f t="shared" si="2"/>
        <v>5.2876119807059077</v>
      </c>
      <c r="Q14" s="50">
        <f t="shared" si="2"/>
        <v>5.1320939812733801</v>
      </c>
      <c r="R14" s="50">
        <f t="shared" si="2"/>
        <v>4.9765759818408544</v>
      </c>
      <c r="S14" s="50">
        <f t="shared" si="2"/>
        <v>4.8210579824083268</v>
      </c>
      <c r="T14" s="50">
        <f t="shared" si="2"/>
        <v>4.6655399829758002</v>
      </c>
      <c r="U14" s="50">
        <f t="shared" si="2"/>
        <v>4.5100219835432735</v>
      </c>
      <c r="V14" s="50">
        <f t="shared" si="2"/>
        <v>4.3545039841107469</v>
      </c>
      <c r="W14" s="50">
        <f t="shared" si="2"/>
        <v>4.1989859846782203</v>
      </c>
      <c r="X14" s="50">
        <f t="shared" si="2"/>
        <v>4.0434679852456936</v>
      </c>
      <c r="Y14" s="50">
        <f t="shared" si="2"/>
        <v>3.887949985813167</v>
      </c>
      <c r="Z14" s="50">
        <f t="shared" si="2"/>
        <v>3.7324319863806403</v>
      </c>
      <c r="AA14" s="50">
        <f t="shared" si="2"/>
        <v>3.5769139869481137</v>
      </c>
      <c r="AB14" s="50">
        <f t="shared" si="2"/>
        <v>3.4213959875155862</v>
      </c>
      <c r="AC14" s="50">
        <f t="shared" si="2"/>
        <v>3.2658779880830604</v>
      </c>
      <c r="AD14" s="50">
        <f t="shared" si="2"/>
        <v>3.1103599886505338</v>
      </c>
      <c r="AE14" s="50">
        <f t="shared" si="2"/>
        <v>2.9548419892180071</v>
      </c>
      <c r="AF14" s="50">
        <f t="shared" si="2"/>
        <v>2.7993239897854805</v>
      </c>
      <c r="AG14" s="50">
        <f t="shared" si="2"/>
        <v>2.6438059903529529</v>
      </c>
      <c r="AH14" s="50">
        <f t="shared" si="2"/>
        <v>2.4882879909204263</v>
      </c>
      <c r="AI14" s="50">
        <f t="shared" si="2"/>
        <v>2.3327699914879005</v>
      </c>
      <c r="AJ14" s="50">
        <f t="shared" si="2"/>
        <v>2.1772519920553739</v>
      </c>
      <c r="AK14" s="50">
        <f t="shared" si="2"/>
        <v>2.0217339926228473</v>
      </c>
      <c r="AL14" s="50">
        <f t="shared" si="2"/>
        <v>1.8662159931903197</v>
      </c>
      <c r="AM14" s="50">
        <f t="shared" si="2"/>
        <v>1.7106979937577931</v>
      </c>
      <c r="AN14" s="50">
        <f t="shared" si="2"/>
        <v>1.5551799943252664</v>
      </c>
      <c r="AO14" s="50">
        <f t="shared" si="2"/>
        <v>1.3996619948927407</v>
      </c>
      <c r="AP14" s="50">
        <f t="shared" si="2"/>
        <v>1.244143995460214</v>
      </c>
      <c r="AQ14" s="50">
        <f t="shared" si="2"/>
        <v>1.0886259960276865</v>
      </c>
      <c r="AR14" s="50">
        <f t="shared" si="2"/>
        <v>0.93310799659515986</v>
      </c>
      <c r="AS14" s="50">
        <f t="shared" si="2"/>
        <v>0.77758999716263322</v>
      </c>
      <c r="AT14" s="50">
        <f t="shared" si="2"/>
        <v>0.62207199773010657</v>
      </c>
      <c r="AU14" s="50">
        <f t="shared" si="2"/>
        <v>0.46655399829758082</v>
      </c>
      <c r="AV14" s="50">
        <f t="shared" si="2"/>
        <v>0.31103599886505329</v>
      </c>
      <c r="AW14" s="50">
        <f t="shared" si="2"/>
        <v>0.15551799943252664</v>
      </c>
      <c r="AX14" s="50">
        <f t="shared" si="2"/>
        <v>0</v>
      </c>
      <c r="AY14" s="50">
        <f t="shared" si="2"/>
        <v>-0.15551799943252664</v>
      </c>
      <c r="AZ14" s="50">
        <f t="shared" si="2"/>
        <v>-0.31103599886505329</v>
      </c>
      <c r="BA14" s="50">
        <f t="shared" si="2"/>
        <v>-0.46655399829758082</v>
      </c>
      <c r="BB14" s="50">
        <f t="shared" si="2"/>
        <v>0</v>
      </c>
      <c r="BC14" s="49">
        <f>ROUND(5/9*(BD14-32),0)</f>
        <v>41</v>
      </c>
      <c r="BD14" s="47">
        <f t="shared" ref="BD14:BD40" si="3">BD15+2</f>
        <v>106</v>
      </c>
    </row>
    <row r="15" spans="1:56" ht="19" hidden="1">
      <c r="A15" s="47"/>
      <c r="B15" s="49">
        <f t="shared" ref="B15:B42" si="4">5/9*(C15-32)</f>
        <v>40</v>
      </c>
      <c r="C15" s="47">
        <f t="shared" si="1"/>
        <v>104</v>
      </c>
      <c r="D15" s="50">
        <f t="shared" ref="D15:S34" si="5">((610.7)*10^((7.5*$B15)/(237.3+$B15))/1000)-((610.7)*10^((7.5*$B15)/(237.3+$B15))/1000)*(D$13/100)</f>
        <v>7.005067522736625</v>
      </c>
      <c r="E15" s="50">
        <f t="shared" si="5"/>
        <v>6.6363797583820663</v>
      </c>
      <c r="F15" s="50">
        <f t="shared" si="5"/>
        <v>6.4889046526402421</v>
      </c>
      <c r="G15" s="50">
        <f t="shared" si="5"/>
        <v>6.3414295468984188</v>
      </c>
      <c r="H15" s="50">
        <f t="shared" si="5"/>
        <v>6.1939544411565954</v>
      </c>
      <c r="I15" s="50">
        <f t="shared" si="5"/>
        <v>6.0464793354147712</v>
      </c>
      <c r="J15" s="50">
        <f t="shared" si="5"/>
        <v>5.8990042296729479</v>
      </c>
      <c r="K15" s="50">
        <f t="shared" si="5"/>
        <v>5.7515291239311237</v>
      </c>
      <c r="L15" s="50">
        <f t="shared" si="5"/>
        <v>5.6040540181893004</v>
      </c>
      <c r="M15" s="50">
        <f t="shared" si="5"/>
        <v>5.4565789124474762</v>
      </c>
      <c r="N15" s="50">
        <f t="shared" si="5"/>
        <v>5.3091038067056529</v>
      </c>
      <c r="O15" s="50">
        <f t="shared" si="5"/>
        <v>5.1616287009638295</v>
      </c>
      <c r="P15" s="50">
        <f t="shared" si="5"/>
        <v>5.0141535952220053</v>
      </c>
      <c r="Q15" s="50">
        <f t="shared" si="5"/>
        <v>4.8666784894801811</v>
      </c>
      <c r="R15" s="50">
        <f t="shared" si="5"/>
        <v>4.7192033837383587</v>
      </c>
      <c r="S15" s="50">
        <f t="shared" si="5"/>
        <v>4.5717282779965345</v>
      </c>
      <c r="T15" s="50">
        <f t="shared" si="2"/>
        <v>4.4242531722547103</v>
      </c>
      <c r="U15" s="50">
        <f t="shared" si="2"/>
        <v>4.2767780665128878</v>
      </c>
      <c r="V15" s="50">
        <f t="shared" si="2"/>
        <v>4.1293029607710636</v>
      </c>
      <c r="W15" s="50">
        <f t="shared" si="2"/>
        <v>3.9818278550292394</v>
      </c>
      <c r="X15" s="50">
        <f t="shared" si="2"/>
        <v>3.8343527492874161</v>
      </c>
      <c r="Y15" s="50">
        <f t="shared" si="2"/>
        <v>3.6868776435455923</v>
      </c>
      <c r="Z15" s="50">
        <f t="shared" si="2"/>
        <v>3.5394025378037686</v>
      </c>
      <c r="AA15" s="50">
        <f t="shared" si="2"/>
        <v>3.3919274320619448</v>
      </c>
      <c r="AB15" s="50">
        <f t="shared" si="2"/>
        <v>3.244452326320121</v>
      </c>
      <c r="AC15" s="50">
        <f t="shared" si="2"/>
        <v>3.0969772205782977</v>
      </c>
      <c r="AD15" s="50">
        <f t="shared" si="2"/>
        <v>2.9495021148364744</v>
      </c>
      <c r="AE15" s="50">
        <f t="shared" si="2"/>
        <v>2.8020270090946502</v>
      </c>
      <c r="AF15" s="50">
        <f t="shared" si="2"/>
        <v>2.654551903352826</v>
      </c>
      <c r="AG15" s="50">
        <f t="shared" si="2"/>
        <v>2.5070767976110027</v>
      </c>
      <c r="AH15" s="50">
        <f t="shared" si="2"/>
        <v>2.3596016918691785</v>
      </c>
      <c r="AI15" s="50">
        <f t="shared" si="2"/>
        <v>2.212126586127356</v>
      </c>
      <c r="AJ15" s="50">
        <f t="shared" si="2"/>
        <v>2.0646514803855318</v>
      </c>
      <c r="AK15" s="50">
        <f t="shared" si="2"/>
        <v>1.9171763746437085</v>
      </c>
      <c r="AL15" s="50">
        <f t="shared" si="2"/>
        <v>1.7697012689018843</v>
      </c>
      <c r="AM15" s="50">
        <f t="shared" si="2"/>
        <v>1.6222261631600601</v>
      </c>
      <c r="AN15" s="50">
        <f t="shared" si="2"/>
        <v>1.4747510574182368</v>
      </c>
      <c r="AO15" s="50">
        <f t="shared" si="2"/>
        <v>1.3272759516764134</v>
      </c>
      <c r="AP15" s="50">
        <f t="shared" si="2"/>
        <v>1.1798008459345901</v>
      </c>
      <c r="AQ15" s="50">
        <f t="shared" si="2"/>
        <v>1.0323257401927659</v>
      </c>
      <c r="AR15" s="50">
        <f t="shared" si="2"/>
        <v>0.8848506344509417</v>
      </c>
      <c r="AS15" s="50">
        <f t="shared" si="2"/>
        <v>0.73737552870911838</v>
      </c>
      <c r="AT15" s="50">
        <f t="shared" si="2"/>
        <v>0.58990042296729417</v>
      </c>
      <c r="AU15" s="50">
        <f t="shared" si="2"/>
        <v>0.44242531722547174</v>
      </c>
      <c r="AV15" s="50">
        <f t="shared" si="2"/>
        <v>0.29495021148364753</v>
      </c>
      <c r="AW15" s="50">
        <f t="shared" si="2"/>
        <v>0.14747510574182421</v>
      </c>
      <c r="AX15" s="50">
        <f t="shared" si="2"/>
        <v>0</v>
      </c>
      <c r="AY15" s="50">
        <f t="shared" si="2"/>
        <v>-0.14747510574182421</v>
      </c>
      <c r="AZ15" s="50">
        <f t="shared" si="2"/>
        <v>-0.29495021148364753</v>
      </c>
      <c r="BA15" s="50">
        <f t="shared" si="2"/>
        <v>-0.44242531722547174</v>
      </c>
      <c r="BB15" s="50">
        <f t="shared" si="2"/>
        <v>0</v>
      </c>
      <c r="BC15" s="49">
        <f t="shared" ref="BC15:BC42" si="6">5/9*(BD15-32)</f>
        <v>40</v>
      </c>
      <c r="BD15" s="47">
        <f t="shared" si="3"/>
        <v>104</v>
      </c>
    </row>
    <row r="16" spans="1:56" ht="19" hidden="1">
      <c r="A16" s="47"/>
      <c r="B16" s="49">
        <f t="shared" si="4"/>
        <v>38.888888888888893</v>
      </c>
      <c r="C16" s="47">
        <f t="shared" si="1"/>
        <v>102</v>
      </c>
      <c r="D16" s="50">
        <f t="shared" si="5"/>
        <v>6.6007316529329447</v>
      </c>
      <c r="E16" s="50">
        <f t="shared" si="2"/>
        <v>6.2533247238312102</v>
      </c>
      <c r="F16" s="50">
        <f t="shared" si="2"/>
        <v>6.1143619521905173</v>
      </c>
      <c r="G16" s="50">
        <f t="shared" si="2"/>
        <v>5.9753991805498234</v>
      </c>
      <c r="H16" s="50">
        <f t="shared" si="2"/>
        <v>5.8364364089091296</v>
      </c>
      <c r="I16" s="50">
        <f t="shared" si="2"/>
        <v>5.6974736372684358</v>
      </c>
      <c r="J16" s="50">
        <f t="shared" si="2"/>
        <v>5.5585108656277429</v>
      </c>
      <c r="K16" s="50">
        <f t="shared" si="2"/>
        <v>5.4195480939870491</v>
      </c>
      <c r="L16" s="50">
        <f t="shared" si="2"/>
        <v>5.2805853223463561</v>
      </c>
      <c r="M16" s="50">
        <f t="shared" si="2"/>
        <v>5.1416225507056623</v>
      </c>
      <c r="N16" s="50">
        <f t="shared" si="2"/>
        <v>5.0026597790649685</v>
      </c>
      <c r="O16" s="50">
        <f t="shared" si="2"/>
        <v>4.8636970074242747</v>
      </c>
      <c r="P16" s="50">
        <f t="shared" si="2"/>
        <v>4.7247342357835809</v>
      </c>
      <c r="Q16" s="50">
        <f t="shared" si="2"/>
        <v>4.5857714641428871</v>
      </c>
      <c r="R16" s="50">
        <f t="shared" si="2"/>
        <v>4.4468086925021941</v>
      </c>
      <c r="S16" s="50">
        <f t="shared" si="2"/>
        <v>4.3078459208615012</v>
      </c>
      <c r="T16" s="50">
        <f t="shared" si="2"/>
        <v>4.1688831492208074</v>
      </c>
      <c r="U16" s="50">
        <f t="shared" si="2"/>
        <v>4.0299203775801136</v>
      </c>
      <c r="V16" s="50">
        <f t="shared" si="2"/>
        <v>3.8909576059394198</v>
      </c>
      <c r="W16" s="50">
        <f t="shared" si="2"/>
        <v>3.7519948342987264</v>
      </c>
      <c r="X16" s="50">
        <f t="shared" si="2"/>
        <v>3.613032062658033</v>
      </c>
      <c r="Y16" s="50">
        <f t="shared" si="2"/>
        <v>3.4740692910173392</v>
      </c>
      <c r="Z16" s="50">
        <f t="shared" si="2"/>
        <v>3.3351065193766454</v>
      </c>
      <c r="AA16" s="50">
        <f t="shared" si="2"/>
        <v>3.196143747735952</v>
      </c>
      <c r="AB16" s="50">
        <f t="shared" si="2"/>
        <v>3.0571809760952582</v>
      </c>
      <c r="AC16" s="50">
        <f t="shared" si="2"/>
        <v>2.9182182044545648</v>
      </c>
      <c r="AD16" s="50">
        <f t="shared" si="2"/>
        <v>2.7792554328138719</v>
      </c>
      <c r="AE16" s="50">
        <f t="shared" si="2"/>
        <v>2.6402926611731781</v>
      </c>
      <c r="AF16" s="50">
        <f t="shared" si="2"/>
        <v>2.5013298895324843</v>
      </c>
      <c r="AG16" s="50">
        <f t="shared" si="2"/>
        <v>2.3623671178917904</v>
      </c>
      <c r="AH16" s="50">
        <f t="shared" si="2"/>
        <v>2.2234043462510966</v>
      </c>
      <c r="AI16" s="50">
        <f t="shared" si="2"/>
        <v>2.0844415746104037</v>
      </c>
      <c r="AJ16" s="50">
        <f t="shared" si="2"/>
        <v>1.9454788029697099</v>
      </c>
      <c r="AK16" s="50">
        <f t="shared" si="2"/>
        <v>1.8065160313290161</v>
      </c>
      <c r="AL16" s="50">
        <f t="shared" si="2"/>
        <v>1.6675532596883231</v>
      </c>
      <c r="AM16" s="50">
        <f t="shared" si="2"/>
        <v>1.5285904880476293</v>
      </c>
      <c r="AN16" s="50">
        <f t="shared" si="2"/>
        <v>1.3896277164069355</v>
      </c>
      <c r="AO16" s="50">
        <f t="shared" si="2"/>
        <v>1.2506649447662426</v>
      </c>
      <c r="AP16" s="50">
        <f t="shared" si="2"/>
        <v>1.1117021731255488</v>
      </c>
      <c r="AQ16" s="50">
        <f t="shared" si="2"/>
        <v>0.97273940148485494</v>
      </c>
      <c r="AR16" s="50">
        <f t="shared" si="2"/>
        <v>0.83377662984416112</v>
      </c>
      <c r="AS16" s="50">
        <f t="shared" si="2"/>
        <v>0.6948138582034673</v>
      </c>
      <c r="AT16" s="50">
        <f t="shared" si="2"/>
        <v>0.55585108656277438</v>
      </c>
      <c r="AU16" s="50">
        <f t="shared" si="2"/>
        <v>0.41688831492208145</v>
      </c>
      <c r="AV16" s="50">
        <f t="shared" si="2"/>
        <v>0.27792554328138763</v>
      </c>
      <c r="AW16" s="50">
        <f t="shared" si="2"/>
        <v>0.13896277164069382</v>
      </c>
      <c r="AX16" s="50">
        <f t="shared" si="2"/>
        <v>0</v>
      </c>
      <c r="AY16" s="50">
        <f t="shared" si="2"/>
        <v>-0.13896277164069382</v>
      </c>
      <c r="AZ16" s="50">
        <f t="shared" si="2"/>
        <v>-0.27792554328138763</v>
      </c>
      <c r="BA16" s="50">
        <f t="shared" si="2"/>
        <v>-0.41688831492208145</v>
      </c>
      <c r="BB16" s="50">
        <f t="shared" si="2"/>
        <v>0</v>
      </c>
      <c r="BC16" s="49">
        <f t="shared" si="6"/>
        <v>38.888888888888893</v>
      </c>
      <c r="BD16" s="47">
        <f t="shared" si="3"/>
        <v>102</v>
      </c>
    </row>
    <row r="17" spans="1:56" ht="19" hidden="1">
      <c r="A17" s="47"/>
      <c r="B17" s="49">
        <f t="shared" si="4"/>
        <v>37.777777777777779</v>
      </c>
      <c r="C17" s="47">
        <f t="shared" si="1"/>
        <v>100</v>
      </c>
      <c r="D17" s="50">
        <f t="shared" si="5"/>
        <v>6.2167476540607165</v>
      </c>
      <c r="E17" s="50">
        <f t="shared" si="2"/>
        <v>5.8895504091101518</v>
      </c>
      <c r="F17" s="50">
        <f t="shared" si="2"/>
        <v>5.7586715111299265</v>
      </c>
      <c r="G17" s="50">
        <f t="shared" si="2"/>
        <v>5.6277926131497011</v>
      </c>
      <c r="H17" s="50">
        <f t="shared" si="2"/>
        <v>5.4969137151694749</v>
      </c>
      <c r="I17" s="50">
        <f t="shared" si="2"/>
        <v>5.3660348171892496</v>
      </c>
      <c r="J17" s="50">
        <f t="shared" si="2"/>
        <v>5.2351559192090242</v>
      </c>
      <c r="K17" s="50">
        <f t="shared" si="2"/>
        <v>5.1042770212287989</v>
      </c>
      <c r="L17" s="50">
        <f t="shared" si="2"/>
        <v>4.9733981232485736</v>
      </c>
      <c r="M17" s="50">
        <f t="shared" si="2"/>
        <v>4.8425192252683473</v>
      </c>
      <c r="N17" s="50">
        <f t="shared" si="2"/>
        <v>4.7116403272881211</v>
      </c>
      <c r="O17" s="50">
        <f t="shared" si="2"/>
        <v>4.5807614293078966</v>
      </c>
      <c r="P17" s="50">
        <f t="shared" si="2"/>
        <v>4.4498825313276704</v>
      </c>
      <c r="Q17" s="50">
        <f t="shared" si="2"/>
        <v>4.3190036333474442</v>
      </c>
      <c r="R17" s="50">
        <f t="shared" si="2"/>
        <v>4.1881247353672197</v>
      </c>
      <c r="S17" s="50">
        <f t="shared" si="2"/>
        <v>4.0572458373869935</v>
      </c>
      <c r="T17" s="50">
        <f t="shared" si="2"/>
        <v>3.9263669394067682</v>
      </c>
      <c r="U17" s="50">
        <f t="shared" si="2"/>
        <v>3.7954880414265428</v>
      </c>
      <c r="V17" s="50">
        <f t="shared" si="2"/>
        <v>3.6646091434463171</v>
      </c>
      <c r="W17" s="50">
        <f t="shared" si="2"/>
        <v>3.5337302454660913</v>
      </c>
      <c r="X17" s="50">
        <f t="shared" si="2"/>
        <v>3.4028513474858659</v>
      </c>
      <c r="Y17" s="50">
        <f t="shared" si="2"/>
        <v>3.2719724495056401</v>
      </c>
      <c r="Z17" s="50">
        <f t="shared" si="2"/>
        <v>3.1410935515254144</v>
      </c>
      <c r="AA17" s="50">
        <f t="shared" si="2"/>
        <v>3.0102146535451886</v>
      </c>
      <c r="AB17" s="50">
        <f t="shared" si="2"/>
        <v>2.8793357555649628</v>
      </c>
      <c r="AC17" s="50">
        <f t="shared" si="2"/>
        <v>2.7484568575847379</v>
      </c>
      <c r="AD17" s="50">
        <f t="shared" si="2"/>
        <v>2.6175779596045121</v>
      </c>
      <c r="AE17" s="50">
        <f t="shared" si="2"/>
        <v>2.4866990616242868</v>
      </c>
      <c r="AF17" s="50">
        <f t="shared" si="2"/>
        <v>2.3558201636440605</v>
      </c>
      <c r="AG17" s="50">
        <f t="shared" si="2"/>
        <v>2.2249412656638352</v>
      </c>
      <c r="AH17" s="50">
        <f t="shared" si="2"/>
        <v>2.094062367683609</v>
      </c>
      <c r="AI17" s="50">
        <f t="shared" si="2"/>
        <v>1.9631834697033845</v>
      </c>
      <c r="AJ17" s="50">
        <f t="shared" si="2"/>
        <v>1.8323045717231583</v>
      </c>
      <c r="AK17" s="50">
        <f t="shared" si="2"/>
        <v>1.701425673742933</v>
      </c>
      <c r="AL17" s="50">
        <f t="shared" si="2"/>
        <v>1.5705467757627076</v>
      </c>
      <c r="AM17" s="50">
        <f t="shared" si="2"/>
        <v>1.4396678777824814</v>
      </c>
      <c r="AN17" s="50">
        <f t="shared" si="2"/>
        <v>1.3087889798022561</v>
      </c>
      <c r="AO17" s="50">
        <f t="shared" si="2"/>
        <v>1.1779100818220307</v>
      </c>
      <c r="AP17" s="50">
        <f t="shared" si="2"/>
        <v>1.0470311838418054</v>
      </c>
      <c r="AQ17" s="50">
        <f t="shared" si="2"/>
        <v>0.91615228586157915</v>
      </c>
      <c r="AR17" s="50">
        <f t="shared" si="2"/>
        <v>0.78527338788135381</v>
      </c>
      <c r="AS17" s="50">
        <f t="shared" si="2"/>
        <v>0.65439448990112759</v>
      </c>
      <c r="AT17" s="50">
        <f t="shared" si="2"/>
        <v>0.52351559192090225</v>
      </c>
      <c r="AU17" s="50">
        <f t="shared" si="2"/>
        <v>0.39263669394067691</v>
      </c>
      <c r="AV17" s="50">
        <f t="shared" si="2"/>
        <v>0.26175779596045157</v>
      </c>
      <c r="AW17" s="50">
        <f t="shared" si="2"/>
        <v>0.13087889798022534</v>
      </c>
      <c r="AX17" s="50">
        <f t="shared" si="2"/>
        <v>0</v>
      </c>
      <c r="AY17" s="50">
        <f t="shared" si="2"/>
        <v>-0.13087889798022534</v>
      </c>
      <c r="AZ17" s="50">
        <f t="shared" si="2"/>
        <v>-0.26175779596045157</v>
      </c>
      <c r="BA17" s="50">
        <f t="shared" si="2"/>
        <v>-0.39263669394067691</v>
      </c>
      <c r="BB17" s="50">
        <f t="shared" si="2"/>
        <v>0</v>
      </c>
      <c r="BC17" s="49">
        <f t="shared" si="6"/>
        <v>37.777777777777779</v>
      </c>
      <c r="BD17" s="47">
        <f t="shared" si="3"/>
        <v>100</v>
      </c>
    </row>
    <row r="18" spans="1:56" ht="19" hidden="1">
      <c r="A18" s="47"/>
      <c r="B18" s="49">
        <f t="shared" si="4"/>
        <v>36.666666666666671</v>
      </c>
      <c r="C18" s="47">
        <f t="shared" si="1"/>
        <v>98</v>
      </c>
      <c r="D18" s="50">
        <f t="shared" si="5"/>
        <v>5.8522554354732188</v>
      </c>
      <c r="E18" s="50">
        <f t="shared" si="2"/>
        <v>5.544241991500944</v>
      </c>
      <c r="F18" s="50">
        <f t="shared" si="2"/>
        <v>5.4210366139120341</v>
      </c>
      <c r="G18" s="50">
        <f t="shared" si="2"/>
        <v>5.2978312363231241</v>
      </c>
      <c r="H18" s="50">
        <f t="shared" si="2"/>
        <v>5.1746258587342151</v>
      </c>
      <c r="I18" s="50">
        <f t="shared" si="2"/>
        <v>5.0514204811453052</v>
      </c>
      <c r="J18" s="50">
        <f t="shared" si="2"/>
        <v>4.9282151035563952</v>
      </c>
      <c r="K18" s="50">
        <f t="shared" si="2"/>
        <v>4.8050097259674853</v>
      </c>
      <c r="L18" s="50">
        <f t="shared" si="2"/>
        <v>4.6818043483785754</v>
      </c>
      <c r="M18" s="50">
        <f t="shared" si="2"/>
        <v>4.5585989707896655</v>
      </c>
      <c r="N18" s="50">
        <f t="shared" si="2"/>
        <v>4.4353935932007555</v>
      </c>
      <c r="O18" s="50">
        <f t="shared" si="2"/>
        <v>4.3121882156118456</v>
      </c>
      <c r="P18" s="50">
        <f t="shared" si="2"/>
        <v>4.1889828380229357</v>
      </c>
      <c r="Q18" s="50">
        <f t="shared" si="2"/>
        <v>4.0657774604340258</v>
      </c>
      <c r="R18" s="50">
        <f t="shared" si="2"/>
        <v>3.9425720828451158</v>
      </c>
      <c r="S18" s="50">
        <f t="shared" si="2"/>
        <v>3.8193667052562059</v>
      </c>
      <c r="T18" s="50">
        <f t="shared" si="2"/>
        <v>3.696161327667296</v>
      </c>
      <c r="U18" s="50">
        <f t="shared" si="2"/>
        <v>3.5729559500783865</v>
      </c>
      <c r="V18" s="50">
        <f t="shared" si="2"/>
        <v>3.4497505724894766</v>
      </c>
      <c r="W18" s="50">
        <f t="shared" si="2"/>
        <v>3.3265451949005662</v>
      </c>
      <c r="X18" s="50">
        <f t="shared" si="2"/>
        <v>3.2033398173116567</v>
      </c>
      <c r="Y18" s="50">
        <f t="shared" si="2"/>
        <v>3.0801344397227468</v>
      </c>
      <c r="Z18" s="50">
        <f t="shared" si="2"/>
        <v>2.9569290621338369</v>
      </c>
      <c r="AA18" s="50">
        <f t="shared" si="2"/>
        <v>2.833723684544927</v>
      </c>
      <c r="AB18" s="50">
        <f t="shared" si="2"/>
        <v>2.710518306956017</v>
      </c>
      <c r="AC18" s="50">
        <f t="shared" si="2"/>
        <v>2.5873129293671076</v>
      </c>
      <c r="AD18" s="50">
        <f t="shared" si="2"/>
        <v>2.4641075517781976</v>
      </c>
      <c r="AE18" s="50">
        <f t="shared" si="2"/>
        <v>2.3409021741892877</v>
      </c>
      <c r="AF18" s="50">
        <f t="shared" si="2"/>
        <v>2.2176967966003778</v>
      </c>
      <c r="AG18" s="50">
        <f t="shared" si="2"/>
        <v>2.0944914190114678</v>
      </c>
      <c r="AH18" s="50">
        <f t="shared" si="2"/>
        <v>1.9712860414225579</v>
      </c>
      <c r="AI18" s="50">
        <f t="shared" si="2"/>
        <v>1.848080663833648</v>
      </c>
      <c r="AJ18" s="50">
        <f t="shared" si="2"/>
        <v>1.7248752862447381</v>
      </c>
      <c r="AK18" s="50">
        <f t="shared" si="2"/>
        <v>1.6016699086558281</v>
      </c>
      <c r="AL18" s="50">
        <f t="shared" si="2"/>
        <v>1.4784645310669182</v>
      </c>
      <c r="AM18" s="50">
        <f t="shared" si="2"/>
        <v>1.3552591534780083</v>
      </c>
      <c r="AN18" s="50">
        <f t="shared" si="2"/>
        <v>1.2320537758890984</v>
      </c>
      <c r="AO18" s="50">
        <f t="shared" si="2"/>
        <v>1.1088483983001893</v>
      </c>
      <c r="AP18" s="50">
        <f t="shared" si="2"/>
        <v>0.98564302071127941</v>
      </c>
      <c r="AQ18" s="50">
        <f t="shared" si="2"/>
        <v>0.86243764312236948</v>
      </c>
      <c r="AR18" s="50">
        <f t="shared" si="2"/>
        <v>0.73923226553345955</v>
      </c>
      <c r="AS18" s="50">
        <f t="shared" si="2"/>
        <v>0.61602688794454963</v>
      </c>
      <c r="AT18" s="50">
        <f t="shared" si="2"/>
        <v>0.49282151035563881</v>
      </c>
      <c r="AU18" s="50">
        <f t="shared" si="2"/>
        <v>0.36961613276672978</v>
      </c>
      <c r="AV18" s="50">
        <f t="shared" si="2"/>
        <v>0.24641075517781985</v>
      </c>
      <c r="AW18" s="50">
        <f t="shared" si="2"/>
        <v>0.12320537758890993</v>
      </c>
      <c r="AX18" s="50">
        <f t="shared" si="2"/>
        <v>0</v>
      </c>
      <c r="AY18" s="50">
        <f t="shared" si="2"/>
        <v>-0.12320537758890993</v>
      </c>
      <c r="AZ18" s="50">
        <f t="shared" si="2"/>
        <v>-0.24641075517781985</v>
      </c>
      <c r="BA18" s="50">
        <f t="shared" si="2"/>
        <v>-0.36961613276672978</v>
      </c>
      <c r="BB18" s="50">
        <f t="shared" si="2"/>
        <v>0</v>
      </c>
      <c r="BC18" s="49">
        <f t="shared" si="6"/>
        <v>36.666666666666671</v>
      </c>
      <c r="BD18" s="47">
        <f t="shared" si="3"/>
        <v>98</v>
      </c>
    </row>
    <row r="19" spans="1:56" ht="19" hidden="1">
      <c r="A19" s="47"/>
      <c r="B19" s="49">
        <f t="shared" si="4"/>
        <v>35.555555555555557</v>
      </c>
      <c r="C19" s="47">
        <f t="shared" si="1"/>
        <v>96</v>
      </c>
      <c r="D19" s="50">
        <f t="shared" si="5"/>
        <v>5.5064233933711497</v>
      </c>
      <c r="E19" s="50">
        <f t="shared" si="2"/>
        <v>5.2166116358253003</v>
      </c>
      <c r="F19" s="50">
        <f t="shared" si="2"/>
        <v>5.1006869328069602</v>
      </c>
      <c r="G19" s="50">
        <f t="shared" si="2"/>
        <v>4.98476222978862</v>
      </c>
      <c r="H19" s="50">
        <f t="shared" si="2"/>
        <v>4.8688375267702799</v>
      </c>
      <c r="I19" s="50">
        <f t="shared" si="2"/>
        <v>4.7529128237519398</v>
      </c>
      <c r="J19" s="50">
        <f t="shared" si="2"/>
        <v>4.6369881207335997</v>
      </c>
      <c r="K19" s="50">
        <f t="shared" si="2"/>
        <v>4.5210634177152595</v>
      </c>
      <c r="L19" s="50">
        <f t="shared" si="2"/>
        <v>4.4051387146969203</v>
      </c>
      <c r="M19" s="50">
        <f t="shared" si="2"/>
        <v>4.2892140116785802</v>
      </c>
      <c r="N19" s="50">
        <f t="shared" si="2"/>
        <v>4.1732893086602401</v>
      </c>
      <c r="O19" s="50">
        <f t="shared" si="2"/>
        <v>4.0573646056418999</v>
      </c>
      <c r="P19" s="50">
        <f t="shared" si="2"/>
        <v>3.9414399026235598</v>
      </c>
      <c r="Q19" s="50">
        <f t="shared" si="2"/>
        <v>3.8255151996052197</v>
      </c>
      <c r="R19" s="50">
        <f t="shared" si="2"/>
        <v>3.70959049658688</v>
      </c>
      <c r="S19" s="50">
        <f t="shared" si="2"/>
        <v>3.5936657935685399</v>
      </c>
      <c r="T19" s="50">
        <f t="shared" si="2"/>
        <v>3.4777410905501998</v>
      </c>
      <c r="U19" s="50">
        <f t="shared" si="2"/>
        <v>3.3618163875318601</v>
      </c>
      <c r="V19" s="50">
        <f t="shared" si="2"/>
        <v>3.2458916845135199</v>
      </c>
      <c r="W19" s="50">
        <f t="shared" si="2"/>
        <v>3.1299669814951798</v>
      </c>
      <c r="X19" s="50">
        <f t="shared" si="2"/>
        <v>3.0140422784768401</v>
      </c>
      <c r="Y19" s="50">
        <f t="shared" ref="Y19:BB19" si="7">((610.7)*10^((7.5*$B19)/(237.3+$B19))/1000)-((610.7)*10^((7.5*$B19)/(237.3+$B19))/1000)*(Y$13/100)</f>
        <v>2.8981175754585</v>
      </c>
      <c r="Z19" s="50">
        <f t="shared" si="7"/>
        <v>2.7821928724401599</v>
      </c>
      <c r="AA19" s="50">
        <f t="shared" si="7"/>
        <v>2.6662681694218198</v>
      </c>
      <c r="AB19" s="50">
        <f t="shared" si="7"/>
        <v>2.5503434664034796</v>
      </c>
      <c r="AC19" s="50">
        <f t="shared" si="7"/>
        <v>2.4344187633851404</v>
      </c>
      <c r="AD19" s="50">
        <f t="shared" si="7"/>
        <v>2.3184940603668003</v>
      </c>
      <c r="AE19" s="50">
        <f t="shared" si="7"/>
        <v>2.2025693573484602</v>
      </c>
      <c r="AF19" s="50">
        <f t="shared" si="7"/>
        <v>2.08664465433012</v>
      </c>
      <c r="AG19" s="50">
        <f t="shared" si="7"/>
        <v>1.9707199513117799</v>
      </c>
      <c r="AH19" s="50">
        <f t="shared" si="7"/>
        <v>1.8547952482934398</v>
      </c>
      <c r="AI19" s="50">
        <f t="shared" si="7"/>
        <v>1.7388705452751001</v>
      </c>
      <c r="AJ19" s="50">
        <f t="shared" si="7"/>
        <v>1.62294584225676</v>
      </c>
      <c r="AK19" s="50">
        <f t="shared" si="7"/>
        <v>1.5070211392384198</v>
      </c>
      <c r="AL19" s="50">
        <f t="shared" si="7"/>
        <v>1.3910964362200797</v>
      </c>
      <c r="AM19" s="50">
        <f t="shared" si="7"/>
        <v>1.2751717332017396</v>
      </c>
      <c r="AN19" s="50">
        <f t="shared" si="7"/>
        <v>1.1592470301833995</v>
      </c>
      <c r="AO19" s="50">
        <f t="shared" si="7"/>
        <v>1.0433223271650602</v>
      </c>
      <c r="AP19" s="50">
        <f t="shared" si="7"/>
        <v>0.92739762414672011</v>
      </c>
      <c r="AQ19" s="50">
        <f t="shared" si="7"/>
        <v>0.81147292112837999</v>
      </c>
      <c r="AR19" s="50">
        <f t="shared" si="7"/>
        <v>0.69554821811003986</v>
      </c>
      <c r="AS19" s="50">
        <f t="shared" si="7"/>
        <v>0.57962351509169974</v>
      </c>
      <c r="AT19" s="50">
        <f t="shared" si="7"/>
        <v>0.46369881207335961</v>
      </c>
      <c r="AU19" s="50">
        <f t="shared" si="7"/>
        <v>0.34777410905502038</v>
      </c>
      <c r="AV19" s="50">
        <f t="shared" si="7"/>
        <v>0.23184940603668025</v>
      </c>
      <c r="AW19" s="50">
        <f t="shared" si="7"/>
        <v>0.11592470301834013</v>
      </c>
      <c r="AX19" s="50">
        <f t="shared" si="7"/>
        <v>0</v>
      </c>
      <c r="AY19" s="50">
        <f t="shared" si="7"/>
        <v>-0.11592470301834013</v>
      </c>
      <c r="AZ19" s="50">
        <f t="shared" si="7"/>
        <v>-0.23184940603668025</v>
      </c>
      <c r="BA19" s="50">
        <f t="shared" si="7"/>
        <v>-0.34777410905502038</v>
      </c>
      <c r="BB19" s="50">
        <f t="shared" si="7"/>
        <v>0</v>
      </c>
      <c r="BC19" s="49">
        <f t="shared" si="6"/>
        <v>35.555555555555557</v>
      </c>
      <c r="BD19" s="47">
        <f t="shared" si="3"/>
        <v>96</v>
      </c>
    </row>
    <row r="20" spans="1:56" ht="19" hidden="1">
      <c r="A20" s="47"/>
      <c r="B20" s="49">
        <f t="shared" si="4"/>
        <v>34.444444444444443</v>
      </c>
      <c r="C20" s="47">
        <f t="shared" si="1"/>
        <v>94</v>
      </c>
      <c r="D20" s="50">
        <f t="shared" si="5"/>
        <v>5.1784477843584478</v>
      </c>
      <c r="E20" s="50">
        <f t="shared" si="5"/>
        <v>4.9058979009711612</v>
      </c>
      <c r="F20" s="50">
        <f t="shared" si="5"/>
        <v>4.7968779476162462</v>
      </c>
      <c r="G20" s="50">
        <f t="shared" si="5"/>
        <v>4.6878579942613312</v>
      </c>
      <c r="H20" s="50">
        <f t="shared" si="5"/>
        <v>4.5788380409064171</v>
      </c>
      <c r="I20" s="50">
        <f t="shared" si="5"/>
        <v>4.4698180875515021</v>
      </c>
      <c r="J20" s="50">
        <f t="shared" si="5"/>
        <v>4.3607981341965871</v>
      </c>
      <c r="K20" s="50">
        <f t="shared" si="5"/>
        <v>4.251778180841673</v>
      </c>
      <c r="L20" s="50">
        <f t="shared" si="5"/>
        <v>4.142758227486758</v>
      </c>
      <c r="M20" s="50">
        <f t="shared" si="5"/>
        <v>4.033738274131843</v>
      </c>
      <c r="N20" s="50">
        <f t="shared" si="5"/>
        <v>3.9247183207769285</v>
      </c>
      <c r="O20" s="50">
        <f t="shared" si="5"/>
        <v>3.815698367422014</v>
      </c>
      <c r="P20" s="50">
        <f t="shared" si="5"/>
        <v>3.7066784140670994</v>
      </c>
      <c r="Q20" s="50">
        <f t="shared" si="5"/>
        <v>3.5976584607121849</v>
      </c>
      <c r="R20" s="50">
        <f t="shared" si="5"/>
        <v>3.4886385073572699</v>
      </c>
      <c r="S20" s="50">
        <f t="shared" si="5"/>
        <v>3.3796185540023553</v>
      </c>
      <c r="T20" s="50">
        <f t="shared" ref="T20:BB27" si="8">((610.7)*10^((7.5*$B20)/(237.3+$B20))/1000)-((610.7)*10^((7.5*$B20)/(237.3+$B20))/1000)*(T$13/100)</f>
        <v>3.2705986006474403</v>
      </c>
      <c r="U20" s="50">
        <f t="shared" si="8"/>
        <v>3.1615786472925258</v>
      </c>
      <c r="V20" s="50">
        <f t="shared" si="8"/>
        <v>3.0525586939376113</v>
      </c>
      <c r="W20" s="50">
        <f t="shared" si="8"/>
        <v>2.9435387405826963</v>
      </c>
      <c r="X20" s="50">
        <f t="shared" si="8"/>
        <v>2.8345187872277822</v>
      </c>
      <c r="Y20" s="50">
        <f t="shared" si="8"/>
        <v>2.7254988338728672</v>
      </c>
      <c r="Z20" s="50">
        <f t="shared" si="8"/>
        <v>2.6164788805179522</v>
      </c>
      <c r="AA20" s="50">
        <f t="shared" si="8"/>
        <v>2.5074589271630376</v>
      </c>
      <c r="AB20" s="50">
        <f t="shared" si="8"/>
        <v>2.3984389738081227</v>
      </c>
      <c r="AC20" s="50">
        <f t="shared" si="8"/>
        <v>2.2894190204532086</v>
      </c>
      <c r="AD20" s="50">
        <f t="shared" si="8"/>
        <v>2.180399067098294</v>
      </c>
      <c r="AE20" s="50">
        <f t="shared" si="8"/>
        <v>2.071379113743379</v>
      </c>
      <c r="AF20" s="50">
        <f t="shared" si="8"/>
        <v>1.9623591603884645</v>
      </c>
      <c r="AG20" s="50">
        <f t="shared" si="8"/>
        <v>1.8533392070335495</v>
      </c>
      <c r="AH20" s="50">
        <f t="shared" si="8"/>
        <v>1.7443192536786349</v>
      </c>
      <c r="AI20" s="50">
        <f t="shared" si="8"/>
        <v>1.6352993003237204</v>
      </c>
      <c r="AJ20" s="50">
        <f t="shared" si="8"/>
        <v>1.5262793469688059</v>
      </c>
      <c r="AK20" s="50">
        <f t="shared" si="8"/>
        <v>1.4172593936138913</v>
      </c>
      <c r="AL20" s="50">
        <f t="shared" si="8"/>
        <v>1.3082394402589763</v>
      </c>
      <c r="AM20" s="50">
        <f t="shared" si="8"/>
        <v>1.1992194869040613</v>
      </c>
      <c r="AN20" s="50">
        <f t="shared" si="8"/>
        <v>1.0901995335491463</v>
      </c>
      <c r="AO20" s="50">
        <f t="shared" si="8"/>
        <v>0.98117958019423224</v>
      </c>
      <c r="AP20" s="50">
        <f t="shared" si="8"/>
        <v>0.87215962683931725</v>
      </c>
      <c r="AQ20" s="50">
        <f t="shared" si="8"/>
        <v>0.76313967348440315</v>
      </c>
      <c r="AR20" s="50">
        <f t="shared" si="8"/>
        <v>0.65411972012948816</v>
      </c>
      <c r="AS20" s="50">
        <f t="shared" si="8"/>
        <v>0.54509976677457317</v>
      </c>
      <c r="AT20" s="50">
        <f t="shared" si="8"/>
        <v>0.43607981341965818</v>
      </c>
      <c r="AU20" s="50">
        <f t="shared" si="8"/>
        <v>0.32705986006474408</v>
      </c>
      <c r="AV20" s="50">
        <f t="shared" si="8"/>
        <v>0.21803990670982998</v>
      </c>
      <c r="AW20" s="50">
        <f t="shared" si="8"/>
        <v>0.10901995335491499</v>
      </c>
      <c r="AX20" s="50">
        <f t="shared" si="8"/>
        <v>0</v>
      </c>
      <c r="AY20" s="50">
        <f t="shared" si="8"/>
        <v>-0.10901995335491499</v>
      </c>
      <c r="AZ20" s="50">
        <f t="shared" si="8"/>
        <v>-0.21803990670982998</v>
      </c>
      <c r="BA20" s="50">
        <f t="shared" si="8"/>
        <v>-0.32705986006474408</v>
      </c>
      <c r="BB20" s="50">
        <f t="shared" si="8"/>
        <v>0</v>
      </c>
      <c r="BC20" s="49">
        <f t="shared" si="6"/>
        <v>34.444444444444443</v>
      </c>
      <c r="BD20" s="47">
        <f t="shared" si="3"/>
        <v>94</v>
      </c>
    </row>
    <row r="21" spans="1:56" ht="19" hidden="1">
      <c r="A21" s="47"/>
      <c r="B21" s="49">
        <f t="shared" si="4"/>
        <v>33.333333333333336</v>
      </c>
      <c r="C21" s="47">
        <f t="shared" si="1"/>
        <v>92</v>
      </c>
      <c r="D21" s="50">
        <f t="shared" si="5"/>
        <v>4.8675521023967203</v>
      </c>
      <c r="E21" s="50">
        <f t="shared" si="5"/>
        <v>4.6113651496389982</v>
      </c>
      <c r="F21" s="50">
        <f t="shared" si="5"/>
        <v>4.5088903685359094</v>
      </c>
      <c r="G21" s="50">
        <f t="shared" si="5"/>
        <v>4.4064155874328206</v>
      </c>
      <c r="H21" s="50">
        <f t="shared" si="5"/>
        <v>4.3039408063297317</v>
      </c>
      <c r="I21" s="50">
        <f t="shared" si="5"/>
        <v>4.2014660252266429</v>
      </c>
      <c r="J21" s="50">
        <f t="shared" si="5"/>
        <v>4.0989912441235541</v>
      </c>
      <c r="K21" s="50">
        <f t="shared" si="5"/>
        <v>3.9965164630204653</v>
      </c>
      <c r="L21" s="50">
        <f t="shared" si="5"/>
        <v>3.8940416819173764</v>
      </c>
      <c r="M21" s="50">
        <f t="shared" si="5"/>
        <v>3.7915669008142876</v>
      </c>
      <c r="N21" s="50">
        <f t="shared" si="5"/>
        <v>3.6890921197111983</v>
      </c>
      <c r="O21" s="51">
        <f t="shared" si="5"/>
        <v>3.5866173386081099</v>
      </c>
      <c r="P21" s="52">
        <f t="shared" si="5"/>
        <v>3.4841425575050211</v>
      </c>
      <c r="Q21" s="52">
        <f t="shared" si="5"/>
        <v>3.3816677764019318</v>
      </c>
      <c r="R21" s="52">
        <f t="shared" si="5"/>
        <v>3.2791929952988434</v>
      </c>
      <c r="S21" s="52">
        <f t="shared" si="5"/>
        <v>3.1767182141957542</v>
      </c>
      <c r="T21" s="52">
        <f t="shared" si="8"/>
        <v>3.0742434330926653</v>
      </c>
      <c r="U21" s="52">
        <f t="shared" si="8"/>
        <v>2.9717686519895765</v>
      </c>
      <c r="V21" s="52">
        <f t="shared" si="8"/>
        <v>2.8692938708864877</v>
      </c>
      <c r="W21" s="52">
        <f t="shared" si="8"/>
        <v>2.7668190897833989</v>
      </c>
      <c r="X21" s="52">
        <f t="shared" si="8"/>
        <v>2.66434430868031</v>
      </c>
      <c r="Y21" s="52">
        <f t="shared" si="8"/>
        <v>2.5618695275772212</v>
      </c>
      <c r="Z21" s="52">
        <f t="shared" si="8"/>
        <v>2.4593947464741324</v>
      </c>
      <c r="AA21" s="52">
        <f t="shared" si="8"/>
        <v>2.3569199653710435</v>
      </c>
      <c r="AB21" s="52">
        <f t="shared" si="8"/>
        <v>2.2544451842679543</v>
      </c>
      <c r="AC21" s="52">
        <f t="shared" si="8"/>
        <v>2.1519704031648659</v>
      </c>
      <c r="AD21" s="52">
        <f t="shared" si="8"/>
        <v>2.049495622061777</v>
      </c>
      <c r="AE21" s="52">
        <f t="shared" si="8"/>
        <v>1.9470208409586882</v>
      </c>
      <c r="AF21" s="52">
        <f t="shared" si="8"/>
        <v>1.8445460598555994</v>
      </c>
      <c r="AG21" s="52">
        <f t="shared" si="8"/>
        <v>1.7420712787525101</v>
      </c>
      <c r="AH21" s="52">
        <f t="shared" si="8"/>
        <v>1.6395964976494213</v>
      </c>
      <c r="AI21" s="52">
        <f t="shared" si="8"/>
        <v>1.5371217165463329</v>
      </c>
      <c r="AJ21" s="52">
        <f t="shared" si="8"/>
        <v>1.4346469354432441</v>
      </c>
      <c r="AK21" s="52">
        <f t="shared" si="8"/>
        <v>1.3321721543401552</v>
      </c>
      <c r="AL21" s="52">
        <f t="shared" si="8"/>
        <v>1.229697373237066</v>
      </c>
      <c r="AM21" s="52">
        <f t="shared" si="8"/>
        <v>1.1272225921339771</v>
      </c>
      <c r="AN21" s="52">
        <f t="shared" si="8"/>
        <v>1.0247478110308883</v>
      </c>
      <c r="AO21" s="52">
        <f t="shared" si="8"/>
        <v>0.92227302992779947</v>
      </c>
      <c r="AP21" s="52">
        <f t="shared" si="8"/>
        <v>0.81979824882471064</v>
      </c>
      <c r="AQ21" s="52">
        <f t="shared" si="8"/>
        <v>0.71732346772162181</v>
      </c>
      <c r="AR21" s="52">
        <f t="shared" si="8"/>
        <v>0.61484868661853298</v>
      </c>
      <c r="AS21" s="53">
        <f t="shared" si="8"/>
        <v>0.51237390551544415</v>
      </c>
      <c r="AT21" s="50">
        <f t="shared" si="8"/>
        <v>0.40989912441235532</v>
      </c>
      <c r="AU21" s="50">
        <f t="shared" si="8"/>
        <v>0.30742434330926649</v>
      </c>
      <c r="AV21" s="50">
        <f t="shared" si="8"/>
        <v>0.20494956220617766</v>
      </c>
      <c r="AW21" s="50">
        <f t="shared" si="8"/>
        <v>0.10247478110308883</v>
      </c>
      <c r="AX21" s="50">
        <f t="shared" si="8"/>
        <v>0</v>
      </c>
      <c r="AY21" s="50">
        <f t="shared" si="8"/>
        <v>-0.10247478110308883</v>
      </c>
      <c r="AZ21" s="50">
        <f t="shared" si="8"/>
        <v>-0.20494956220617766</v>
      </c>
      <c r="BA21" s="50">
        <f t="shared" si="8"/>
        <v>-0.30742434330926649</v>
      </c>
      <c r="BB21" s="50">
        <f t="shared" si="8"/>
        <v>0</v>
      </c>
      <c r="BC21" s="49">
        <f t="shared" si="6"/>
        <v>33.333333333333336</v>
      </c>
      <c r="BD21" s="47">
        <f t="shared" si="3"/>
        <v>92</v>
      </c>
    </row>
    <row r="22" spans="1:56" ht="19">
      <c r="A22" s="47"/>
      <c r="B22" s="49">
        <f t="shared" si="4"/>
        <v>32.222222222222221</v>
      </c>
      <c r="C22" s="48">
        <f t="shared" si="1"/>
        <v>90</v>
      </c>
      <c r="D22" s="50">
        <f t="shared" si="5"/>
        <v>4.5729864594240279</v>
      </c>
      <c r="E22" s="50">
        <f t="shared" si="5"/>
        <v>4.3323029615596056</v>
      </c>
      <c r="F22" s="50">
        <f t="shared" si="5"/>
        <v>4.2360295624138367</v>
      </c>
      <c r="G22" s="50">
        <f t="shared" si="5"/>
        <v>4.1397561632680668</v>
      </c>
      <c r="H22" s="50">
        <f t="shared" si="5"/>
        <v>4.0434827641222979</v>
      </c>
      <c r="I22" s="50">
        <f t="shared" si="5"/>
        <v>3.9472093649765294</v>
      </c>
      <c r="J22" s="50">
        <f t="shared" si="5"/>
        <v>3.85093596583076</v>
      </c>
      <c r="K22" s="50">
        <f t="shared" si="5"/>
        <v>3.7546625666849911</v>
      </c>
      <c r="L22" s="50">
        <f t="shared" si="5"/>
        <v>3.6583891675392222</v>
      </c>
      <c r="M22" s="50">
        <f t="shared" si="5"/>
        <v>3.5621157683934532</v>
      </c>
      <c r="N22" s="50">
        <f t="shared" si="5"/>
        <v>3.4658423692476843</v>
      </c>
      <c r="O22" s="54">
        <f t="shared" si="5"/>
        <v>3.3695689701019154</v>
      </c>
      <c r="P22" s="55">
        <f t="shared" si="5"/>
        <v>3.2732955709561464</v>
      </c>
      <c r="Q22" s="55">
        <f t="shared" si="5"/>
        <v>3.177022171810377</v>
      </c>
      <c r="R22" s="55">
        <f t="shared" si="5"/>
        <v>3.0807487726646086</v>
      </c>
      <c r="S22" s="55">
        <f t="shared" si="5"/>
        <v>2.9844753735188392</v>
      </c>
      <c r="T22" s="55">
        <f t="shared" si="8"/>
        <v>2.8882019743730698</v>
      </c>
      <c r="U22" s="55">
        <f t="shared" si="8"/>
        <v>2.7919285752273013</v>
      </c>
      <c r="V22" s="55">
        <f t="shared" si="8"/>
        <v>2.6956551760815319</v>
      </c>
      <c r="W22" s="55">
        <f t="shared" si="8"/>
        <v>2.599381776935763</v>
      </c>
      <c r="X22" s="55">
        <f t="shared" si="8"/>
        <v>2.5031083777899941</v>
      </c>
      <c r="Y22" s="51">
        <f t="shared" si="8"/>
        <v>2.4068349786442251</v>
      </c>
      <c r="Z22" s="52">
        <f t="shared" si="8"/>
        <v>2.3105615794984562</v>
      </c>
      <c r="AA22" s="52">
        <f t="shared" si="8"/>
        <v>2.2142881803526868</v>
      </c>
      <c r="AB22" s="52">
        <f t="shared" si="8"/>
        <v>2.1180147812069179</v>
      </c>
      <c r="AC22" s="52">
        <f t="shared" si="8"/>
        <v>2.0217413820611494</v>
      </c>
      <c r="AD22" s="52">
        <f t="shared" si="8"/>
        <v>1.92546798291538</v>
      </c>
      <c r="AE22" s="52">
        <f t="shared" si="8"/>
        <v>1.8291945837696111</v>
      </c>
      <c r="AF22" s="52">
        <f t="shared" si="8"/>
        <v>1.7329211846238421</v>
      </c>
      <c r="AG22" s="52">
        <f t="shared" si="8"/>
        <v>1.6366477854780728</v>
      </c>
      <c r="AH22" s="52">
        <f t="shared" si="8"/>
        <v>1.5403743863323038</v>
      </c>
      <c r="AI22" s="52">
        <f t="shared" si="8"/>
        <v>1.4441009871865353</v>
      </c>
      <c r="AJ22" s="52">
        <f t="shared" si="8"/>
        <v>1.3478275880407664</v>
      </c>
      <c r="AK22" s="52">
        <f t="shared" si="8"/>
        <v>1.251554188894997</v>
      </c>
      <c r="AL22" s="52">
        <f t="shared" si="8"/>
        <v>1.1552807897492281</v>
      </c>
      <c r="AM22" s="52">
        <f t="shared" si="8"/>
        <v>1.0590073906034587</v>
      </c>
      <c r="AN22" s="52">
        <f t="shared" si="8"/>
        <v>0.96273399145768979</v>
      </c>
      <c r="AO22" s="52">
        <f t="shared" si="8"/>
        <v>0.8664605923119213</v>
      </c>
      <c r="AP22" s="52">
        <f t="shared" si="8"/>
        <v>0.77018719316615236</v>
      </c>
      <c r="AQ22" s="52">
        <f t="shared" si="8"/>
        <v>0.67391379402038343</v>
      </c>
      <c r="AR22" s="52">
        <f t="shared" si="8"/>
        <v>0.57764039487461361</v>
      </c>
      <c r="AS22" s="53">
        <f t="shared" si="8"/>
        <v>0.48136699572884467</v>
      </c>
      <c r="AT22" s="50">
        <f t="shared" si="8"/>
        <v>0.38509359658307574</v>
      </c>
      <c r="AU22" s="50">
        <f t="shared" si="8"/>
        <v>0.28882019743730769</v>
      </c>
      <c r="AV22" s="50">
        <f t="shared" si="8"/>
        <v>0.19254679829153787</v>
      </c>
      <c r="AW22" s="50">
        <f t="shared" si="8"/>
        <v>9.6273399145768934E-2</v>
      </c>
      <c r="AX22" s="50">
        <f t="shared" si="8"/>
        <v>0</v>
      </c>
      <c r="AY22" s="50">
        <f t="shared" si="8"/>
        <v>-9.6273399145768934E-2</v>
      </c>
      <c r="AZ22" s="50">
        <f t="shared" si="8"/>
        <v>-0.19254679829153787</v>
      </c>
      <c r="BA22" s="50">
        <f t="shared" si="8"/>
        <v>-0.28882019743730769</v>
      </c>
      <c r="BB22" s="50">
        <f t="shared" si="8"/>
        <v>0</v>
      </c>
      <c r="BC22" s="49">
        <f t="shared" si="6"/>
        <v>32.222222222222221</v>
      </c>
      <c r="BD22" s="48">
        <f t="shared" si="3"/>
        <v>90</v>
      </c>
    </row>
    <row r="23" spans="1:56" ht="19">
      <c r="A23" s="47"/>
      <c r="B23" s="49">
        <f t="shared" si="4"/>
        <v>31.111111111111114</v>
      </c>
      <c r="C23" s="47">
        <f t="shared" si="1"/>
        <v>88</v>
      </c>
      <c r="D23" s="50">
        <f t="shared" si="5"/>
        <v>4.2940269699001732</v>
      </c>
      <c r="E23" s="50">
        <f t="shared" si="5"/>
        <v>4.0680255504317424</v>
      </c>
      <c r="F23" s="50">
        <f t="shared" si="5"/>
        <v>3.9776249826443708</v>
      </c>
      <c r="G23" s="50">
        <f t="shared" si="5"/>
        <v>3.8872244148569983</v>
      </c>
      <c r="H23" s="50">
        <f t="shared" si="5"/>
        <v>3.7968238470696267</v>
      </c>
      <c r="I23" s="50">
        <f t="shared" si="5"/>
        <v>3.7064232792822547</v>
      </c>
      <c r="J23" s="50">
        <f t="shared" si="5"/>
        <v>3.6160227114948826</v>
      </c>
      <c r="K23" s="50">
        <f t="shared" si="5"/>
        <v>3.5256221437075101</v>
      </c>
      <c r="L23" s="50">
        <f t="shared" si="5"/>
        <v>3.4352215759201385</v>
      </c>
      <c r="M23" s="50">
        <f t="shared" si="5"/>
        <v>3.3448210081327661</v>
      </c>
      <c r="N23" s="50">
        <f t="shared" si="5"/>
        <v>3.254420440345394</v>
      </c>
      <c r="O23" s="54">
        <f t="shared" si="5"/>
        <v>3.164019872558022</v>
      </c>
      <c r="P23" s="55">
        <f t="shared" si="5"/>
        <v>3.0736193047706504</v>
      </c>
      <c r="Q23" s="55">
        <f t="shared" si="5"/>
        <v>2.9832187369832779</v>
      </c>
      <c r="R23" s="55">
        <f t="shared" si="5"/>
        <v>2.8928181691959063</v>
      </c>
      <c r="S23" s="55">
        <f t="shared" si="5"/>
        <v>2.8024176014085338</v>
      </c>
      <c r="T23" s="55">
        <f t="shared" si="8"/>
        <v>2.7120170336211618</v>
      </c>
      <c r="U23" s="55">
        <f t="shared" si="8"/>
        <v>2.6216164658337897</v>
      </c>
      <c r="V23" s="55">
        <f t="shared" si="8"/>
        <v>2.5312158980464177</v>
      </c>
      <c r="W23" s="55">
        <f t="shared" si="8"/>
        <v>2.4408153302590456</v>
      </c>
      <c r="X23" s="55">
        <f t="shared" si="8"/>
        <v>2.3504147624716736</v>
      </c>
      <c r="Y23" s="54">
        <f t="shared" si="8"/>
        <v>2.2600141946843015</v>
      </c>
      <c r="Z23" s="55">
        <f t="shared" si="8"/>
        <v>2.1696136268969295</v>
      </c>
      <c r="AA23" s="55">
        <f t="shared" si="8"/>
        <v>2.0792130591095574</v>
      </c>
      <c r="AB23" s="55">
        <f t="shared" si="8"/>
        <v>1.988812491322185</v>
      </c>
      <c r="AC23" s="55">
        <f t="shared" si="8"/>
        <v>1.8984119235348134</v>
      </c>
      <c r="AD23" s="55">
        <f t="shared" si="8"/>
        <v>1.8080113557474413</v>
      </c>
      <c r="AE23" s="55">
        <f t="shared" si="8"/>
        <v>1.7176107879600693</v>
      </c>
      <c r="AF23" s="55">
        <f t="shared" si="8"/>
        <v>1.6272102201726972</v>
      </c>
      <c r="AG23" s="55">
        <f t="shared" si="8"/>
        <v>1.5368096523853247</v>
      </c>
      <c r="AH23" s="55">
        <f t="shared" si="8"/>
        <v>1.4464090845979527</v>
      </c>
      <c r="AI23" s="55">
        <f t="shared" si="8"/>
        <v>1.3560085168105811</v>
      </c>
      <c r="AJ23" s="55">
        <f t="shared" si="8"/>
        <v>1.2656079490232091</v>
      </c>
      <c r="AK23" s="55">
        <f t="shared" si="8"/>
        <v>1.175207381235837</v>
      </c>
      <c r="AL23" s="55">
        <f t="shared" si="8"/>
        <v>1.0848068134484645</v>
      </c>
      <c r="AM23" s="55">
        <f t="shared" si="8"/>
        <v>0.99440624566109248</v>
      </c>
      <c r="AN23" s="55">
        <f t="shared" si="8"/>
        <v>0.90400567787372044</v>
      </c>
      <c r="AO23" s="55">
        <f t="shared" si="8"/>
        <v>0.81360511008634884</v>
      </c>
      <c r="AP23" s="55">
        <f t="shared" si="8"/>
        <v>0.72320454229897679</v>
      </c>
      <c r="AQ23" s="55">
        <f t="shared" si="8"/>
        <v>0.63280397451160431</v>
      </c>
      <c r="AR23" s="55">
        <f t="shared" si="8"/>
        <v>0.54240340672423226</v>
      </c>
      <c r="AS23" s="56">
        <f t="shared" si="8"/>
        <v>0.45200283893685977</v>
      </c>
      <c r="AT23" s="50">
        <f t="shared" si="8"/>
        <v>0.36160227114948817</v>
      </c>
      <c r="AU23" s="50">
        <f t="shared" si="8"/>
        <v>0.27120170336211658</v>
      </c>
      <c r="AV23" s="50">
        <f t="shared" si="8"/>
        <v>0.18080113557474409</v>
      </c>
      <c r="AW23" s="50">
        <f t="shared" si="8"/>
        <v>9.0400567787372488E-2</v>
      </c>
      <c r="AX23" s="50">
        <f t="shared" si="8"/>
        <v>0</v>
      </c>
      <c r="AY23" s="50">
        <f t="shared" si="8"/>
        <v>-9.0400567787372488E-2</v>
      </c>
      <c r="AZ23" s="50">
        <f t="shared" si="8"/>
        <v>-0.18080113557474409</v>
      </c>
      <c r="BA23" s="50">
        <f t="shared" si="8"/>
        <v>-0.27120170336211658</v>
      </c>
      <c r="BB23" s="50">
        <f t="shared" si="8"/>
        <v>0</v>
      </c>
      <c r="BC23" s="49">
        <f t="shared" si="6"/>
        <v>31.111111111111114</v>
      </c>
      <c r="BD23" s="47">
        <f t="shared" si="3"/>
        <v>88</v>
      </c>
    </row>
    <row r="24" spans="1:56" ht="19">
      <c r="A24" s="47"/>
      <c r="B24" s="49">
        <f t="shared" si="4"/>
        <v>30</v>
      </c>
      <c r="C24" s="47">
        <f t="shared" si="1"/>
        <v>86</v>
      </c>
      <c r="D24" s="50">
        <f t="shared" si="5"/>
        <v>4.0299751395365782</v>
      </c>
      <c r="E24" s="50">
        <f t="shared" si="5"/>
        <v>3.8178711848241265</v>
      </c>
      <c r="F24" s="50">
        <f t="shared" si="5"/>
        <v>3.7330296029391459</v>
      </c>
      <c r="G24" s="50">
        <f t="shared" si="5"/>
        <v>3.6481880210541653</v>
      </c>
      <c r="H24" s="50">
        <f t="shared" si="5"/>
        <v>3.5633464391691847</v>
      </c>
      <c r="I24" s="50">
        <f t="shared" si="5"/>
        <v>3.4785048572842041</v>
      </c>
      <c r="J24" s="50">
        <f t="shared" si="5"/>
        <v>3.3936632753992235</v>
      </c>
      <c r="K24" s="50">
        <f t="shared" si="5"/>
        <v>3.3088216935142429</v>
      </c>
      <c r="L24" s="50">
        <f t="shared" si="5"/>
        <v>3.2239801116292623</v>
      </c>
      <c r="M24" s="50">
        <f t="shared" si="5"/>
        <v>3.1391385297442818</v>
      </c>
      <c r="N24" s="50">
        <f t="shared" si="5"/>
        <v>3.0542969478593012</v>
      </c>
      <c r="O24" s="54">
        <f t="shared" si="5"/>
        <v>2.9694553659743206</v>
      </c>
      <c r="P24" s="55">
        <f t="shared" si="5"/>
        <v>2.88461378408934</v>
      </c>
      <c r="Q24" s="55">
        <f t="shared" si="5"/>
        <v>2.7997722022043594</v>
      </c>
      <c r="R24" s="55">
        <f t="shared" si="5"/>
        <v>2.7149306203193788</v>
      </c>
      <c r="S24" s="55">
        <f t="shared" si="5"/>
        <v>2.6300890384343982</v>
      </c>
      <c r="T24" s="55">
        <f t="shared" si="8"/>
        <v>2.5452474565494176</v>
      </c>
      <c r="U24" s="55">
        <f t="shared" si="8"/>
        <v>2.4604058746644371</v>
      </c>
      <c r="V24" s="55">
        <f t="shared" si="8"/>
        <v>2.3755642927794565</v>
      </c>
      <c r="W24" s="55">
        <f t="shared" si="8"/>
        <v>2.2907227108944759</v>
      </c>
      <c r="X24" s="55">
        <f t="shared" si="8"/>
        <v>2.2058811290094953</v>
      </c>
      <c r="Y24" s="54">
        <f t="shared" si="8"/>
        <v>2.1210395471245147</v>
      </c>
      <c r="Z24" s="55">
        <f t="shared" si="8"/>
        <v>2.0361979652395341</v>
      </c>
      <c r="AA24" s="55">
        <f t="shared" si="8"/>
        <v>1.9513563833545535</v>
      </c>
      <c r="AB24" s="55">
        <f t="shared" si="8"/>
        <v>1.8665148014695725</v>
      </c>
      <c r="AC24" s="55">
        <f t="shared" si="8"/>
        <v>1.7816732195845923</v>
      </c>
      <c r="AD24" s="55">
        <f t="shared" si="8"/>
        <v>1.6968316376996118</v>
      </c>
      <c r="AE24" s="55">
        <f t="shared" si="8"/>
        <v>1.6119900558146312</v>
      </c>
      <c r="AF24" s="55">
        <f t="shared" si="8"/>
        <v>1.5271484739296506</v>
      </c>
      <c r="AG24" s="55">
        <f t="shared" si="8"/>
        <v>1.44230689204467</v>
      </c>
      <c r="AH24" s="55">
        <f t="shared" si="8"/>
        <v>1.3574653101596894</v>
      </c>
      <c r="AI24" s="55">
        <f t="shared" si="8"/>
        <v>1.2726237282747088</v>
      </c>
      <c r="AJ24" s="55">
        <f t="shared" si="8"/>
        <v>1.1877821463897282</v>
      </c>
      <c r="AK24" s="55">
        <f t="shared" si="8"/>
        <v>1.1029405645047476</v>
      </c>
      <c r="AL24" s="55">
        <f t="shared" si="8"/>
        <v>1.0180989826197671</v>
      </c>
      <c r="AM24" s="55">
        <f t="shared" si="8"/>
        <v>0.93325740073478647</v>
      </c>
      <c r="AN24" s="55">
        <f t="shared" si="8"/>
        <v>0.84841581884980588</v>
      </c>
      <c r="AO24" s="55">
        <f t="shared" si="8"/>
        <v>0.76357423696482529</v>
      </c>
      <c r="AP24" s="55">
        <f t="shared" si="8"/>
        <v>0.6787326550798447</v>
      </c>
      <c r="AQ24" s="55">
        <f t="shared" si="8"/>
        <v>0.59389107319486412</v>
      </c>
      <c r="AR24" s="55">
        <f t="shared" si="8"/>
        <v>0.50904949130988353</v>
      </c>
      <c r="AS24" s="56">
        <f t="shared" si="8"/>
        <v>0.42420790942490294</v>
      </c>
      <c r="AT24" s="50">
        <f t="shared" si="8"/>
        <v>0.33936632753992235</v>
      </c>
      <c r="AU24" s="50">
        <f t="shared" si="8"/>
        <v>0.25452474565494221</v>
      </c>
      <c r="AV24" s="50">
        <f t="shared" si="8"/>
        <v>0.16968316376996118</v>
      </c>
      <c r="AW24" s="50">
        <f t="shared" si="8"/>
        <v>8.4841581884981032E-2</v>
      </c>
      <c r="AX24" s="50">
        <f t="shared" si="8"/>
        <v>0</v>
      </c>
      <c r="AY24" s="50">
        <f t="shared" si="8"/>
        <v>-8.4841581884981032E-2</v>
      </c>
      <c r="AZ24" s="50">
        <f t="shared" si="8"/>
        <v>-0.16968316376996118</v>
      </c>
      <c r="BA24" s="50">
        <f t="shared" si="8"/>
        <v>-0.25452474565494221</v>
      </c>
      <c r="BB24" s="50">
        <f t="shared" si="8"/>
        <v>0</v>
      </c>
      <c r="BC24" s="49">
        <f t="shared" si="6"/>
        <v>30</v>
      </c>
      <c r="BD24" s="47">
        <f t="shared" si="3"/>
        <v>86</v>
      </c>
    </row>
    <row r="25" spans="1:56" ht="19">
      <c r="A25" s="47"/>
      <c r="B25" s="49">
        <f t="shared" si="4"/>
        <v>28.888888888888889</v>
      </c>
      <c r="C25" s="47">
        <f t="shared" si="1"/>
        <v>84</v>
      </c>
      <c r="D25" s="50">
        <f t="shared" si="5"/>
        <v>3.7801572584648606</v>
      </c>
      <c r="E25" s="50">
        <f t="shared" si="5"/>
        <v>3.5812016132824995</v>
      </c>
      <c r="F25" s="50">
        <f t="shared" si="5"/>
        <v>3.5016193552095549</v>
      </c>
      <c r="G25" s="50">
        <f t="shared" si="5"/>
        <v>3.4220370971366108</v>
      </c>
      <c r="H25" s="50">
        <f t="shared" si="5"/>
        <v>3.3424548390636661</v>
      </c>
      <c r="I25" s="50">
        <f t="shared" si="5"/>
        <v>3.262872580990722</v>
      </c>
      <c r="J25" s="50">
        <f t="shared" si="5"/>
        <v>3.1832903229177774</v>
      </c>
      <c r="K25" s="50">
        <f t="shared" si="5"/>
        <v>3.1037080648448327</v>
      </c>
      <c r="L25" s="50">
        <f t="shared" si="5"/>
        <v>3.0241258067718886</v>
      </c>
      <c r="M25" s="50">
        <f t="shared" si="5"/>
        <v>2.944543548698944</v>
      </c>
      <c r="N25" s="50">
        <f t="shared" si="5"/>
        <v>2.8649612906259998</v>
      </c>
      <c r="O25" s="54">
        <f t="shared" si="5"/>
        <v>2.7853790325530552</v>
      </c>
      <c r="P25" s="55">
        <f t="shared" si="5"/>
        <v>2.7057967744801106</v>
      </c>
      <c r="Q25" s="55">
        <f t="shared" si="5"/>
        <v>2.626214516407166</v>
      </c>
      <c r="R25" s="55">
        <f t="shared" si="5"/>
        <v>2.5466322583342222</v>
      </c>
      <c r="S25" s="55">
        <f t="shared" si="5"/>
        <v>2.4670500002612776</v>
      </c>
      <c r="T25" s="55">
        <f t="shared" si="8"/>
        <v>2.387467742188333</v>
      </c>
      <c r="U25" s="55">
        <f t="shared" si="8"/>
        <v>2.3078854841153884</v>
      </c>
      <c r="V25" s="55">
        <f t="shared" si="8"/>
        <v>2.2283032260424442</v>
      </c>
      <c r="W25" s="55">
        <f t="shared" si="8"/>
        <v>2.1487209679694996</v>
      </c>
      <c r="X25" s="55">
        <f t="shared" si="8"/>
        <v>2.0691387098965555</v>
      </c>
      <c r="Y25" s="54">
        <f t="shared" si="8"/>
        <v>1.9895564518236108</v>
      </c>
      <c r="Z25" s="55">
        <f t="shared" si="8"/>
        <v>1.9099741937506662</v>
      </c>
      <c r="AA25" s="55">
        <f t="shared" si="8"/>
        <v>1.8303919356777216</v>
      </c>
      <c r="AB25" s="55">
        <f t="shared" si="8"/>
        <v>1.7508096776047775</v>
      </c>
      <c r="AC25" s="55">
        <f t="shared" si="8"/>
        <v>1.6712274195318333</v>
      </c>
      <c r="AD25" s="55">
        <f t="shared" si="8"/>
        <v>1.5916451614588887</v>
      </c>
      <c r="AE25" s="55">
        <f t="shared" si="8"/>
        <v>1.5120629033859441</v>
      </c>
      <c r="AF25" s="55">
        <f t="shared" si="8"/>
        <v>1.4324806453129999</v>
      </c>
      <c r="AG25" s="55">
        <f t="shared" si="8"/>
        <v>1.3528983872400553</v>
      </c>
      <c r="AH25" s="55">
        <f t="shared" si="8"/>
        <v>1.2733161291671107</v>
      </c>
      <c r="AI25" s="55">
        <f t="shared" si="8"/>
        <v>1.1937338710941665</v>
      </c>
      <c r="AJ25" s="55">
        <f t="shared" si="8"/>
        <v>1.1141516130212223</v>
      </c>
      <c r="AK25" s="55">
        <f t="shared" si="8"/>
        <v>1.0345693549482777</v>
      </c>
      <c r="AL25" s="55">
        <f t="shared" si="8"/>
        <v>0.95498709687533312</v>
      </c>
      <c r="AM25" s="55">
        <f t="shared" si="8"/>
        <v>0.87540483880238851</v>
      </c>
      <c r="AN25" s="55">
        <f t="shared" si="8"/>
        <v>0.79582258072944434</v>
      </c>
      <c r="AO25" s="55">
        <f t="shared" si="8"/>
        <v>0.71624032265650017</v>
      </c>
      <c r="AP25" s="55">
        <f t="shared" si="8"/>
        <v>0.63665806458355556</v>
      </c>
      <c r="AQ25" s="55">
        <f t="shared" si="8"/>
        <v>0.55707580651061095</v>
      </c>
      <c r="AR25" s="55">
        <f t="shared" si="8"/>
        <v>0.47749354843766678</v>
      </c>
      <c r="AS25" s="56">
        <f t="shared" si="8"/>
        <v>0.39791129036472217</v>
      </c>
      <c r="AT25" s="50">
        <f t="shared" si="8"/>
        <v>0.31832903229177756</v>
      </c>
      <c r="AU25" s="50">
        <f t="shared" si="8"/>
        <v>0.23874677421883339</v>
      </c>
      <c r="AV25" s="50">
        <f t="shared" si="8"/>
        <v>0.15916451614588922</v>
      </c>
      <c r="AW25" s="50">
        <f t="shared" si="8"/>
        <v>7.9582258072944612E-2</v>
      </c>
      <c r="AX25" s="50">
        <f t="shared" si="8"/>
        <v>0</v>
      </c>
      <c r="AY25" s="50">
        <f t="shared" si="8"/>
        <v>-7.9582258072944612E-2</v>
      </c>
      <c r="AZ25" s="50">
        <f t="shared" si="8"/>
        <v>-0.15916451614588922</v>
      </c>
      <c r="BA25" s="50">
        <f t="shared" si="8"/>
        <v>-0.23874677421883383</v>
      </c>
      <c r="BB25" s="50">
        <f t="shared" si="8"/>
        <v>0</v>
      </c>
      <c r="BC25" s="49">
        <f t="shared" si="6"/>
        <v>28.888888888888889</v>
      </c>
      <c r="BD25" s="47">
        <f t="shared" si="3"/>
        <v>84</v>
      </c>
    </row>
    <row r="26" spans="1:56" ht="19">
      <c r="A26" s="47"/>
      <c r="B26" s="49">
        <f t="shared" si="4"/>
        <v>27.777777777777779</v>
      </c>
      <c r="C26" s="47">
        <f t="shared" si="1"/>
        <v>82</v>
      </c>
      <c r="D26" s="50">
        <f t="shared" si="5"/>
        <v>3.5439237990936374</v>
      </c>
      <c r="E26" s="50">
        <f t="shared" si="5"/>
        <v>3.3574014938781831</v>
      </c>
      <c r="F26" s="50">
        <f t="shared" si="5"/>
        <v>3.282792571792001</v>
      </c>
      <c r="G26" s="50">
        <f t="shared" si="5"/>
        <v>3.2081836497058194</v>
      </c>
      <c r="H26" s="50">
        <f t="shared" si="5"/>
        <v>3.1335747276196373</v>
      </c>
      <c r="I26" s="50">
        <f t="shared" si="5"/>
        <v>3.0589658055334557</v>
      </c>
      <c r="J26" s="50">
        <f t="shared" si="5"/>
        <v>2.9843568834472736</v>
      </c>
      <c r="K26" s="50">
        <f t="shared" si="5"/>
        <v>2.9097479613610919</v>
      </c>
      <c r="L26" s="50">
        <f t="shared" si="5"/>
        <v>2.8351390392749103</v>
      </c>
      <c r="M26" s="50">
        <f t="shared" si="5"/>
        <v>2.7605301171887282</v>
      </c>
      <c r="N26" s="50">
        <f t="shared" si="5"/>
        <v>2.6859211951025461</v>
      </c>
      <c r="O26" s="54">
        <f t="shared" si="5"/>
        <v>2.6113122730163645</v>
      </c>
      <c r="P26" s="55">
        <f t="shared" si="5"/>
        <v>2.5367033509301828</v>
      </c>
      <c r="Q26" s="55">
        <f t="shared" si="5"/>
        <v>2.4620944288440008</v>
      </c>
      <c r="R26" s="55">
        <f t="shared" si="5"/>
        <v>2.3874855067578191</v>
      </c>
      <c r="S26" s="55">
        <f t="shared" si="5"/>
        <v>2.312876584671637</v>
      </c>
      <c r="T26" s="55">
        <f t="shared" si="8"/>
        <v>2.2382676625854554</v>
      </c>
      <c r="U26" s="55">
        <f t="shared" si="8"/>
        <v>2.1636587404992733</v>
      </c>
      <c r="V26" s="55">
        <f t="shared" si="8"/>
        <v>2.0890498184130917</v>
      </c>
      <c r="W26" s="55">
        <f t="shared" si="8"/>
        <v>2.01444089632691</v>
      </c>
      <c r="X26" s="55">
        <f t="shared" si="8"/>
        <v>1.939831974240728</v>
      </c>
      <c r="Y26" s="54">
        <f t="shared" si="8"/>
        <v>1.8652230521545461</v>
      </c>
      <c r="Z26" s="55">
        <f t="shared" si="8"/>
        <v>1.7906141300683642</v>
      </c>
      <c r="AA26" s="55">
        <f t="shared" si="8"/>
        <v>1.7160052079821821</v>
      </c>
      <c r="AB26" s="55">
        <f t="shared" si="8"/>
        <v>1.6413962858960005</v>
      </c>
      <c r="AC26" s="55">
        <f t="shared" si="8"/>
        <v>1.5667873638098189</v>
      </c>
      <c r="AD26" s="55">
        <f t="shared" si="8"/>
        <v>1.4921784417236368</v>
      </c>
      <c r="AE26" s="55">
        <f t="shared" si="8"/>
        <v>1.4175695196374551</v>
      </c>
      <c r="AF26" s="55">
        <f t="shared" si="8"/>
        <v>1.3429605975512731</v>
      </c>
      <c r="AG26" s="55">
        <f t="shared" si="8"/>
        <v>1.2683516754650914</v>
      </c>
      <c r="AH26" s="55">
        <f t="shared" si="8"/>
        <v>1.1937427533789093</v>
      </c>
      <c r="AI26" s="55">
        <f t="shared" si="8"/>
        <v>1.1191338312927277</v>
      </c>
      <c r="AJ26" s="55">
        <f t="shared" si="8"/>
        <v>1.0445249092065461</v>
      </c>
      <c r="AK26" s="55">
        <f t="shared" si="8"/>
        <v>0.96991598712036398</v>
      </c>
      <c r="AL26" s="55">
        <f t="shared" si="8"/>
        <v>0.89530706503418189</v>
      </c>
      <c r="AM26" s="55">
        <f t="shared" si="8"/>
        <v>0.82069814294800025</v>
      </c>
      <c r="AN26" s="55">
        <f t="shared" si="8"/>
        <v>0.74608922086181817</v>
      </c>
      <c r="AO26" s="55">
        <f t="shared" si="8"/>
        <v>0.67148029877563697</v>
      </c>
      <c r="AP26" s="55">
        <f t="shared" si="8"/>
        <v>0.59687137668945489</v>
      </c>
      <c r="AQ26" s="55">
        <f t="shared" si="8"/>
        <v>0.52226245460327281</v>
      </c>
      <c r="AR26" s="55">
        <f t="shared" si="8"/>
        <v>0.44765353251709117</v>
      </c>
      <c r="AS26" s="56">
        <f t="shared" si="8"/>
        <v>0.37304461043090908</v>
      </c>
      <c r="AT26" s="50">
        <f t="shared" si="8"/>
        <v>0.29843568834472745</v>
      </c>
      <c r="AU26" s="50">
        <f t="shared" si="8"/>
        <v>0.22382676625854581</v>
      </c>
      <c r="AV26" s="50">
        <f t="shared" si="8"/>
        <v>0.14921784417236372</v>
      </c>
      <c r="AW26" s="50">
        <f t="shared" si="8"/>
        <v>7.4608922086182083E-2</v>
      </c>
      <c r="AX26" s="50">
        <f t="shared" si="8"/>
        <v>0</v>
      </c>
      <c r="AY26" s="50">
        <f t="shared" si="8"/>
        <v>-7.4608922086182083E-2</v>
      </c>
      <c r="AZ26" s="50">
        <f t="shared" si="8"/>
        <v>-0.14921784417236372</v>
      </c>
      <c r="BA26" s="50">
        <f t="shared" si="8"/>
        <v>-0.22382676625854581</v>
      </c>
      <c r="BB26" s="50">
        <f t="shared" si="8"/>
        <v>0</v>
      </c>
      <c r="BC26" s="49">
        <f t="shared" si="6"/>
        <v>27.777777777777779</v>
      </c>
      <c r="BD26" s="47">
        <f t="shared" si="3"/>
        <v>82</v>
      </c>
    </row>
    <row r="27" spans="1:56" ht="19">
      <c r="A27" s="47"/>
      <c r="B27" s="49">
        <f t="shared" si="4"/>
        <v>26.666666666666668</v>
      </c>
      <c r="C27" s="48">
        <f t="shared" si="1"/>
        <v>80</v>
      </c>
      <c r="D27" s="50">
        <f t="shared" si="5"/>
        <v>3.320648818898519</v>
      </c>
      <c r="E27" s="50">
        <f t="shared" si="5"/>
        <v>3.1458778284301756</v>
      </c>
      <c r="F27" s="50">
        <f t="shared" si="5"/>
        <v>3.0759694322428386</v>
      </c>
      <c r="G27" s="50">
        <f t="shared" si="5"/>
        <v>3.0060610360555011</v>
      </c>
      <c r="H27" s="50">
        <f t="shared" si="5"/>
        <v>2.9361526398681641</v>
      </c>
      <c r="I27" s="50">
        <f t="shared" si="5"/>
        <v>2.8662442436808266</v>
      </c>
      <c r="J27" s="50">
        <f t="shared" si="5"/>
        <v>2.7963358474934896</v>
      </c>
      <c r="K27" s="50">
        <f t="shared" si="5"/>
        <v>2.7264274513061526</v>
      </c>
      <c r="L27" s="50">
        <f t="shared" si="5"/>
        <v>2.6565190551188151</v>
      </c>
      <c r="M27" s="50">
        <f t="shared" si="5"/>
        <v>2.5866106589314777</v>
      </c>
      <c r="N27" s="50">
        <f t="shared" si="5"/>
        <v>2.5167022627441407</v>
      </c>
      <c r="O27" s="54">
        <f t="shared" si="5"/>
        <v>2.4467938665568036</v>
      </c>
      <c r="P27" s="55">
        <f t="shared" si="5"/>
        <v>2.3768854703694662</v>
      </c>
      <c r="Q27" s="55">
        <f t="shared" si="5"/>
        <v>2.3069770741821287</v>
      </c>
      <c r="R27" s="55">
        <f t="shared" si="5"/>
        <v>2.2370686779947917</v>
      </c>
      <c r="S27" s="55">
        <f t="shared" si="5"/>
        <v>2.1671602818074547</v>
      </c>
      <c r="T27" s="55">
        <f t="shared" si="8"/>
        <v>2.0972518856201172</v>
      </c>
      <c r="U27" s="55">
        <f t="shared" si="8"/>
        <v>2.0273434894327798</v>
      </c>
      <c r="V27" s="55">
        <f t="shared" si="8"/>
        <v>1.9574350932454427</v>
      </c>
      <c r="W27" s="55">
        <f t="shared" si="8"/>
        <v>1.8875266970581055</v>
      </c>
      <c r="X27" s="55">
        <f t="shared" si="8"/>
        <v>1.8176183008707683</v>
      </c>
      <c r="Y27" s="54">
        <f t="shared" si="8"/>
        <v>1.747709904683431</v>
      </c>
      <c r="Z27" s="55">
        <f t="shared" si="8"/>
        <v>1.6778015084960938</v>
      </c>
      <c r="AA27" s="55">
        <f t="shared" si="8"/>
        <v>1.6078931123087563</v>
      </c>
      <c r="AB27" s="55">
        <f t="shared" si="8"/>
        <v>1.5379847161214191</v>
      </c>
      <c r="AC27" s="55">
        <f t="shared" si="8"/>
        <v>1.4680763199340823</v>
      </c>
      <c r="AD27" s="55">
        <f t="shared" ref="AD27:BB27" si="9">((610.7)*10^((7.5*$B27)/(237.3+$B27))/1000)-((610.7)*10^((7.5*$B27)/(237.3+$B27))/1000)*(AD$13/100)</f>
        <v>1.3981679237467448</v>
      </c>
      <c r="AE27" s="55">
        <f t="shared" si="9"/>
        <v>1.3282595275594078</v>
      </c>
      <c r="AF27" s="55">
        <f t="shared" si="9"/>
        <v>1.2583511313720703</v>
      </c>
      <c r="AG27" s="55">
        <f t="shared" si="9"/>
        <v>1.1884427351847329</v>
      </c>
      <c r="AH27" s="55">
        <f t="shared" si="9"/>
        <v>1.1185343389973958</v>
      </c>
      <c r="AI27" s="55">
        <f t="shared" si="9"/>
        <v>1.0486259428100588</v>
      </c>
      <c r="AJ27" s="55">
        <f t="shared" si="9"/>
        <v>0.97871754662272137</v>
      </c>
      <c r="AK27" s="55">
        <f t="shared" si="9"/>
        <v>0.90880915043538435</v>
      </c>
      <c r="AL27" s="55">
        <f t="shared" si="9"/>
        <v>0.83890075424804689</v>
      </c>
      <c r="AM27" s="55">
        <f t="shared" si="9"/>
        <v>0.76899235806070942</v>
      </c>
      <c r="AN27" s="55">
        <f t="shared" si="9"/>
        <v>0.69908396187337241</v>
      </c>
      <c r="AO27" s="55">
        <f t="shared" si="9"/>
        <v>0.62917556568603539</v>
      </c>
      <c r="AP27" s="55">
        <f t="shared" si="9"/>
        <v>0.55926716949869792</v>
      </c>
      <c r="AQ27" s="55">
        <f t="shared" si="9"/>
        <v>0.48935877331136091</v>
      </c>
      <c r="AR27" s="55">
        <f t="shared" si="9"/>
        <v>0.41945037712402344</v>
      </c>
      <c r="AS27" s="56">
        <f t="shared" si="9"/>
        <v>0.34954198093668598</v>
      </c>
      <c r="AT27" s="50">
        <f t="shared" si="9"/>
        <v>0.27963358474934896</v>
      </c>
      <c r="AU27" s="50">
        <f t="shared" si="9"/>
        <v>0.20972518856201194</v>
      </c>
      <c r="AV27" s="50">
        <f t="shared" si="9"/>
        <v>0.13981679237467448</v>
      </c>
      <c r="AW27" s="50">
        <f t="shared" si="9"/>
        <v>6.9908396187337463E-2</v>
      </c>
      <c r="AX27" s="50">
        <f t="shared" si="9"/>
        <v>0</v>
      </c>
      <c r="AY27" s="50">
        <f t="shared" si="9"/>
        <v>-6.9908396187337463E-2</v>
      </c>
      <c r="AZ27" s="50">
        <f t="shared" si="9"/>
        <v>-0.13981679237467448</v>
      </c>
      <c r="BA27" s="50">
        <f t="shared" si="9"/>
        <v>-0.20972518856201194</v>
      </c>
      <c r="BB27" s="50">
        <f t="shared" si="9"/>
        <v>0</v>
      </c>
      <c r="BC27" s="49">
        <f t="shared" si="6"/>
        <v>26.666666666666668</v>
      </c>
      <c r="BD27" s="48">
        <f t="shared" si="3"/>
        <v>80</v>
      </c>
    </row>
    <row r="28" spans="1:56" ht="19">
      <c r="A28" s="47"/>
      <c r="B28" s="49">
        <f t="shared" si="4"/>
        <v>25.555555555555557</v>
      </c>
      <c r="C28" s="47">
        <f t="shared" si="1"/>
        <v>78</v>
      </c>
      <c r="D28" s="50">
        <f t="shared" si="5"/>
        <v>3.1097293683852949</v>
      </c>
      <c r="E28" s="50">
        <f t="shared" si="5"/>
        <v>2.9460594016281738</v>
      </c>
      <c r="F28" s="50">
        <f t="shared" si="5"/>
        <v>2.8805914149253256</v>
      </c>
      <c r="G28" s="50">
        <f t="shared" si="5"/>
        <v>2.8151234282224773</v>
      </c>
      <c r="H28" s="50">
        <f t="shared" si="5"/>
        <v>2.749655441519629</v>
      </c>
      <c r="I28" s="50">
        <f t="shared" si="5"/>
        <v>2.6841874548167808</v>
      </c>
      <c r="J28" s="50">
        <f t="shared" si="5"/>
        <v>2.6187194681139325</v>
      </c>
      <c r="K28" s="50">
        <f t="shared" si="5"/>
        <v>2.5532514814110843</v>
      </c>
      <c r="L28" s="50">
        <f t="shared" si="5"/>
        <v>2.487783494708236</v>
      </c>
      <c r="M28" s="50">
        <f t="shared" si="5"/>
        <v>2.4223155080053873</v>
      </c>
      <c r="N28" s="50">
        <f t="shared" si="5"/>
        <v>2.3568475213025391</v>
      </c>
      <c r="O28" s="54">
        <f t="shared" si="5"/>
        <v>2.2913795345996908</v>
      </c>
      <c r="P28" s="55">
        <f t="shared" si="5"/>
        <v>2.2259115478968425</v>
      </c>
      <c r="Q28" s="55">
        <f t="shared" si="5"/>
        <v>2.1604435611939943</v>
      </c>
      <c r="R28" s="55">
        <f t="shared" si="5"/>
        <v>2.094975574491146</v>
      </c>
      <c r="S28" s="55">
        <f t="shared" si="5"/>
        <v>2.0295075877882978</v>
      </c>
      <c r="T28" s="55">
        <f t="shared" ref="T28:BB34" si="10">((610.7)*10^((7.5*$B28)/(237.3+$B28))/1000)-((610.7)*10^((7.5*$B28)/(237.3+$B28))/1000)*(T$13/100)</f>
        <v>1.9640396010854493</v>
      </c>
      <c r="U28" s="55">
        <f t="shared" si="10"/>
        <v>1.898571614382601</v>
      </c>
      <c r="V28" s="55">
        <f t="shared" si="10"/>
        <v>1.8331036276797528</v>
      </c>
      <c r="W28" s="55">
        <f t="shared" si="10"/>
        <v>1.7676356409769043</v>
      </c>
      <c r="X28" s="55">
        <f t="shared" si="10"/>
        <v>1.7021676542740563</v>
      </c>
      <c r="Y28" s="54">
        <f t="shared" si="10"/>
        <v>1.6366996675712078</v>
      </c>
      <c r="Z28" s="55">
        <f t="shared" si="10"/>
        <v>1.5712316808683593</v>
      </c>
      <c r="AA28" s="55">
        <f t="shared" si="10"/>
        <v>1.505763694165511</v>
      </c>
      <c r="AB28" s="55">
        <f t="shared" si="10"/>
        <v>1.4402957074626626</v>
      </c>
      <c r="AC28" s="55">
        <f t="shared" si="10"/>
        <v>1.3748277207598147</v>
      </c>
      <c r="AD28" s="55">
        <f t="shared" si="10"/>
        <v>1.3093597340569663</v>
      </c>
      <c r="AE28" s="55">
        <f t="shared" si="10"/>
        <v>1.2438917473541178</v>
      </c>
      <c r="AF28" s="55">
        <f t="shared" si="10"/>
        <v>1.1784237606512695</v>
      </c>
      <c r="AG28" s="55">
        <f t="shared" si="10"/>
        <v>1.1129557739484213</v>
      </c>
      <c r="AH28" s="55">
        <f t="shared" si="10"/>
        <v>1.047487787245573</v>
      </c>
      <c r="AI28" s="55">
        <f t="shared" si="10"/>
        <v>0.98201980054272475</v>
      </c>
      <c r="AJ28" s="55">
        <f t="shared" si="10"/>
        <v>0.91655181383987649</v>
      </c>
      <c r="AK28" s="55">
        <f t="shared" si="10"/>
        <v>0.85108382713702824</v>
      </c>
      <c r="AL28" s="55">
        <f t="shared" si="10"/>
        <v>0.78561584043417954</v>
      </c>
      <c r="AM28" s="55">
        <f t="shared" si="10"/>
        <v>0.72014785373133128</v>
      </c>
      <c r="AN28" s="55">
        <f t="shared" si="10"/>
        <v>0.65467986702848302</v>
      </c>
      <c r="AO28" s="55">
        <f t="shared" si="10"/>
        <v>0.58921188032563476</v>
      </c>
      <c r="AP28" s="55">
        <f t="shared" si="10"/>
        <v>0.5237438936227865</v>
      </c>
      <c r="AQ28" s="55">
        <f t="shared" si="10"/>
        <v>0.45827590691993825</v>
      </c>
      <c r="AR28" s="55">
        <f t="shared" si="10"/>
        <v>0.39280792021708999</v>
      </c>
      <c r="AS28" s="56">
        <f t="shared" si="10"/>
        <v>0.32733993351424129</v>
      </c>
      <c r="AT28" s="50">
        <f t="shared" si="10"/>
        <v>0.26187194681139303</v>
      </c>
      <c r="AU28" s="50">
        <f t="shared" si="10"/>
        <v>0.19640396010854522</v>
      </c>
      <c r="AV28" s="50">
        <f t="shared" si="10"/>
        <v>0.13093597340569696</v>
      </c>
      <c r="AW28" s="50">
        <f t="shared" si="10"/>
        <v>6.5467986702848258E-2</v>
      </c>
      <c r="AX28" s="50">
        <f t="shared" si="10"/>
        <v>0</v>
      </c>
      <c r="AY28" s="50">
        <f t="shared" si="10"/>
        <v>-6.5467986702848258E-2</v>
      </c>
      <c r="AZ28" s="50">
        <f t="shared" si="10"/>
        <v>-0.13093597340569696</v>
      </c>
      <c r="BA28" s="50">
        <f t="shared" si="10"/>
        <v>-0.19640396010854522</v>
      </c>
      <c r="BB28" s="50">
        <f t="shared" si="10"/>
        <v>0</v>
      </c>
      <c r="BC28" s="49">
        <f t="shared" si="6"/>
        <v>25.555555555555557</v>
      </c>
      <c r="BD28" s="47">
        <f t="shared" si="3"/>
        <v>78</v>
      </c>
    </row>
    <row r="29" spans="1:56" ht="19">
      <c r="A29" s="47"/>
      <c r="B29" s="49">
        <f t="shared" si="4"/>
        <v>24.444444444444446</v>
      </c>
      <c r="C29" s="47">
        <f t="shared" si="1"/>
        <v>76</v>
      </c>
      <c r="D29" s="50">
        <f t="shared" si="5"/>
        <v>2.9105849044611185</v>
      </c>
      <c r="E29" s="50">
        <f t="shared" si="5"/>
        <v>2.7573962252789546</v>
      </c>
      <c r="F29" s="50">
        <f t="shared" si="5"/>
        <v>2.6961207536060892</v>
      </c>
      <c r="G29" s="50">
        <f t="shared" si="5"/>
        <v>2.6348452819332233</v>
      </c>
      <c r="H29" s="50">
        <f t="shared" si="5"/>
        <v>2.5735698102603575</v>
      </c>
      <c r="I29" s="50">
        <f t="shared" si="5"/>
        <v>2.5122943385874921</v>
      </c>
      <c r="J29" s="50">
        <f t="shared" si="5"/>
        <v>2.4510188669146262</v>
      </c>
      <c r="K29" s="50">
        <f t="shared" si="5"/>
        <v>2.3897433952417604</v>
      </c>
      <c r="L29" s="50">
        <f t="shared" si="5"/>
        <v>2.328467923568895</v>
      </c>
      <c r="M29" s="50">
        <f t="shared" si="5"/>
        <v>2.2671924518960296</v>
      </c>
      <c r="N29" s="50">
        <f t="shared" si="5"/>
        <v>2.2059169802231637</v>
      </c>
      <c r="O29" s="54">
        <f t="shared" si="5"/>
        <v>2.1446415085502979</v>
      </c>
      <c r="P29" s="55">
        <f t="shared" si="5"/>
        <v>2.0833660368774325</v>
      </c>
      <c r="Q29" s="55">
        <f t="shared" si="5"/>
        <v>2.0220905652045666</v>
      </c>
      <c r="R29" s="55">
        <f t="shared" si="5"/>
        <v>1.960815093531701</v>
      </c>
      <c r="S29" s="55">
        <f t="shared" si="5"/>
        <v>1.8995396218588354</v>
      </c>
      <c r="T29" s="55">
        <f t="shared" si="10"/>
        <v>1.8382641501859696</v>
      </c>
      <c r="U29" s="55">
        <f t="shared" si="10"/>
        <v>1.7769886785131042</v>
      </c>
      <c r="V29" s="55">
        <f t="shared" si="10"/>
        <v>1.7157132068402383</v>
      </c>
      <c r="W29" s="55">
        <f t="shared" si="10"/>
        <v>1.6544377351673727</v>
      </c>
      <c r="X29" s="55">
        <f t="shared" si="10"/>
        <v>1.5931622634945071</v>
      </c>
      <c r="Y29" s="54">
        <f t="shared" si="10"/>
        <v>1.5318867918216414</v>
      </c>
      <c r="Z29" s="55">
        <f t="shared" si="10"/>
        <v>1.4706113201487758</v>
      </c>
      <c r="AA29" s="55">
        <f t="shared" si="10"/>
        <v>1.40933584847591</v>
      </c>
      <c r="AB29" s="55">
        <f t="shared" si="10"/>
        <v>1.3480603768030444</v>
      </c>
      <c r="AC29" s="55">
        <f t="shared" si="10"/>
        <v>1.286784905130179</v>
      </c>
      <c r="AD29" s="55">
        <f t="shared" si="10"/>
        <v>1.2255094334573133</v>
      </c>
      <c r="AE29" s="55">
        <f t="shared" si="10"/>
        <v>1.1642339617844475</v>
      </c>
      <c r="AF29" s="55">
        <f t="shared" si="10"/>
        <v>1.1029584901115819</v>
      </c>
      <c r="AG29" s="55">
        <f t="shared" si="10"/>
        <v>1.0416830184387162</v>
      </c>
      <c r="AH29" s="55">
        <f t="shared" si="10"/>
        <v>0.9804075467658504</v>
      </c>
      <c r="AI29" s="55">
        <f t="shared" si="10"/>
        <v>0.919132075092985</v>
      </c>
      <c r="AJ29" s="55">
        <f t="shared" si="10"/>
        <v>0.85785660342011916</v>
      </c>
      <c r="AK29" s="55">
        <f t="shared" si="10"/>
        <v>0.79658113174725376</v>
      </c>
      <c r="AL29" s="55">
        <f t="shared" si="10"/>
        <v>0.73530566007438791</v>
      </c>
      <c r="AM29" s="55">
        <f t="shared" si="10"/>
        <v>0.67403018840152207</v>
      </c>
      <c r="AN29" s="55">
        <f t="shared" si="10"/>
        <v>0.61275471672865622</v>
      </c>
      <c r="AO29" s="55">
        <f t="shared" si="10"/>
        <v>0.55147924505579127</v>
      </c>
      <c r="AP29" s="55">
        <f t="shared" si="10"/>
        <v>0.49020377338292542</v>
      </c>
      <c r="AQ29" s="55">
        <f t="shared" si="10"/>
        <v>0.42892830171005958</v>
      </c>
      <c r="AR29" s="55">
        <f t="shared" si="10"/>
        <v>0.36765283003719373</v>
      </c>
      <c r="AS29" s="56">
        <f t="shared" si="10"/>
        <v>0.30637735836432833</v>
      </c>
      <c r="AT29" s="50">
        <f t="shared" si="10"/>
        <v>0.24510188669146249</v>
      </c>
      <c r="AU29" s="50">
        <f t="shared" si="10"/>
        <v>0.18382641501859709</v>
      </c>
      <c r="AV29" s="50">
        <f t="shared" si="10"/>
        <v>0.12255094334573124</v>
      </c>
      <c r="AW29" s="50">
        <f t="shared" si="10"/>
        <v>6.1275471672865844E-2</v>
      </c>
      <c r="AX29" s="50">
        <f t="shared" si="10"/>
        <v>0</v>
      </c>
      <c r="AY29" s="50">
        <f t="shared" si="10"/>
        <v>-6.1275471672865844E-2</v>
      </c>
      <c r="AZ29" s="50">
        <f t="shared" si="10"/>
        <v>-0.12255094334573124</v>
      </c>
      <c r="BA29" s="50">
        <f t="shared" si="10"/>
        <v>-0.18382641501859709</v>
      </c>
      <c r="BB29" s="50">
        <f t="shared" si="10"/>
        <v>0</v>
      </c>
      <c r="BC29" s="49">
        <f t="shared" si="6"/>
        <v>24.444444444444446</v>
      </c>
      <c r="BD29" s="47">
        <f t="shared" si="3"/>
        <v>76</v>
      </c>
    </row>
    <row r="30" spans="1:56" ht="19">
      <c r="A30" s="47"/>
      <c r="B30" s="49">
        <f t="shared" si="4"/>
        <v>23.333333333333336</v>
      </c>
      <c r="C30" s="47">
        <f t="shared" si="1"/>
        <v>74</v>
      </c>
      <c r="D30" s="50">
        <f t="shared" si="5"/>
        <v>2.7226567094431684</v>
      </c>
      <c r="E30" s="50">
        <f t="shared" si="5"/>
        <v>2.5793589878935279</v>
      </c>
      <c r="F30" s="50">
        <f t="shared" si="5"/>
        <v>2.5220398992736719</v>
      </c>
      <c r="G30" s="50">
        <f t="shared" si="5"/>
        <v>2.4647208106538154</v>
      </c>
      <c r="H30" s="50">
        <f t="shared" si="5"/>
        <v>2.4074017220339594</v>
      </c>
      <c r="I30" s="50">
        <f t="shared" si="5"/>
        <v>2.3500826334141034</v>
      </c>
      <c r="J30" s="50">
        <f t="shared" si="5"/>
        <v>2.2927635447942469</v>
      </c>
      <c r="K30" s="50">
        <f t="shared" si="5"/>
        <v>2.2354444561743909</v>
      </c>
      <c r="L30" s="50">
        <f t="shared" si="5"/>
        <v>2.1781253675545349</v>
      </c>
      <c r="M30" s="50">
        <f t="shared" si="5"/>
        <v>2.1208062789346784</v>
      </c>
      <c r="N30" s="50">
        <f t="shared" si="5"/>
        <v>2.0634871903148224</v>
      </c>
      <c r="O30" s="54">
        <f t="shared" si="5"/>
        <v>2.0061681016949664</v>
      </c>
      <c r="P30" s="55">
        <f t="shared" si="5"/>
        <v>1.9488490130751099</v>
      </c>
      <c r="Q30" s="55">
        <f t="shared" si="5"/>
        <v>1.8915299244552539</v>
      </c>
      <c r="R30" s="55">
        <f t="shared" si="5"/>
        <v>1.8342108358353977</v>
      </c>
      <c r="S30" s="55">
        <f t="shared" si="5"/>
        <v>1.7768917472155414</v>
      </c>
      <c r="T30" s="55">
        <f t="shared" si="10"/>
        <v>1.7195726585956852</v>
      </c>
      <c r="U30" s="55">
        <f t="shared" si="10"/>
        <v>1.6622535699758292</v>
      </c>
      <c r="V30" s="55">
        <f t="shared" si="10"/>
        <v>1.6049344813559729</v>
      </c>
      <c r="W30" s="55">
        <f t="shared" si="10"/>
        <v>1.5476153927361167</v>
      </c>
      <c r="X30" s="55">
        <f t="shared" si="10"/>
        <v>1.4902963041162607</v>
      </c>
      <c r="Y30" s="54">
        <f t="shared" si="10"/>
        <v>1.4329772154964044</v>
      </c>
      <c r="Z30" s="55">
        <f t="shared" si="10"/>
        <v>1.3756581268765482</v>
      </c>
      <c r="AA30" s="55">
        <f t="shared" si="10"/>
        <v>1.318339038256692</v>
      </c>
      <c r="AB30" s="55">
        <f t="shared" si="10"/>
        <v>1.2610199496368357</v>
      </c>
      <c r="AC30" s="55">
        <f t="shared" si="10"/>
        <v>1.2037008610169799</v>
      </c>
      <c r="AD30" s="55">
        <f t="shared" si="10"/>
        <v>1.1463817723971237</v>
      </c>
      <c r="AE30" s="55">
        <f t="shared" si="10"/>
        <v>1.0890626837772674</v>
      </c>
      <c r="AF30" s="55">
        <f t="shared" si="10"/>
        <v>1.0317435951574112</v>
      </c>
      <c r="AG30" s="55">
        <f t="shared" si="10"/>
        <v>0.97442450653755497</v>
      </c>
      <c r="AH30" s="55">
        <f t="shared" si="10"/>
        <v>0.91710541791769873</v>
      </c>
      <c r="AI30" s="55">
        <f t="shared" si="10"/>
        <v>0.85978632929784293</v>
      </c>
      <c r="AJ30" s="55">
        <f t="shared" si="10"/>
        <v>0.80246724067798647</v>
      </c>
      <c r="AK30" s="55">
        <f t="shared" si="10"/>
        <v>0.74514815205813045</v>
      </c>
      <c r="AL30" s="55">
        <f t="shared" si="10"/>
        <v>0.68782906343827399</v>
      </c>
      <c r="AM30" s="55">
        <f t="shared" si="10"/>
        <v>0.63050997481841797</v>
      </c>
      <c r="AN30" s="55">
        <f t="shared" si="10"/>
        <v>0.57319088619856151</v>
      </c>
      <c r="AO30" s="55">
        <f t="shared" si="10"/>
        <v>0.51587179757870594</v>
      </c>
      <c r="AP30" s="55">
        <f t="shared" si="10"/>
        <v>0.45855270895884948</v>
      </c>
      <c r="AQ30" s="55">
        <f t="shared" si="10"/>
        <v>0.40123362033899346</v>
      </c>
      <c r="AR30" s="55">
        <f t="shared" si="10"/>
        <v>0.343914531719137</v>
      </c>
      <c r="AS30" s="56">
        <f t="shared" si="10"/>
        <v>0.28659544309928098</v>
      </c>
      <c r="AT30" s="50">
        <f t="shared" si="10"/>
        <v>0.22927635447942452</v>
      </c>
      <c r="AU30" s="50">
        <f t="shared" si="10"/>
        <v>0.1719572658595685</v>
      </c>
      <c r="AV30" s="50">
        <f t="shared" si="10"/>
        <v>0.11463817723971248</v>
      </c>
      <c r="AW30" s="50">
        <f t="shared" si="10"/>
        <v>5.7319088619856018E-2</v>
      </c>
      <c r="AX30" s="50">
        <f t="shared" si="10"/>
        <v>0</v>
      </c>
      <c r="AY30" s="50">
        <f t="shared" si="10"/>
        <v>-5.7319088619856018E-2</v>
      </c>
      <c r="AZ30" s="50">
        <f t="shared" si="10"/>
        <v>-0.11463817723971248</v>
      </c>
      <c r="BA30" s="50">
        <f t="shared" si="10"/>
        <v>-0.1719572658595685</v>
      </c>
      <c r="BB30" s="50">
        <f t="shared" si="10"/>
        <v>0</v>
      </c>
      <c r="BC30" s="49">
        <f t="shared" si="6"/>
        <v>23.333333333333336</v>
      </c>
      <c r="BD30" s="47">
        <f t="shared" si="3"/>
        <v>74</v>
      </c>
    </row>
    <row r="31" spans="1:56" ht="19">
      <c r="A31" s="47"/>
      <c r="B31" s="49">
        <f t="shared" si="4"/>
        <v>22.222222222222221</v>
      </c>
      <c r="C31" s="47">
        <f t="shared" si="1"/>
        <v>72</v>
      </c>
      <c r="D31" s="50">
        <f t="shared" si="5"/>
        <v>2.5454073159284811</v>
      </c>
      <c r="E31" s="50">
        <f t="shared" si="5"/>
        <v>2.4114385098269824</v>
      </c>
      <c r="F31" s="50">
        <f t="shared" si="5"/>
        <v>2.3578509873863829</v>
      </c>
      <c r="G31" s="50">
        <f t="shared" si="5"/>
        <v>2.3042634649457829</v>
      </c>
      <c r="H31" s="50">
        <f t="shared" si="5"/>
        <v>2.2506759425051834</v>
      </c>
      <c r="I31" s="50">
        <f t="shared" si="5"/>
        <v>2.1970884200645839</v>
      </c>
      <c r="J31" s="50">
        <f t="shared" si="5"/>
        <v>2.1435008976239844</v>
      </c>
      <c r="K31" s="50">
        <f t="shared" si="5"/>
        <v>2.0899133751833845</v>
      </c>
      <c r="L31" s="50">
        <f t="shared" si="5"/>
        <v>2.036325852742785</v>
      </c>
      <c r="M31" s="50">
        <f t="shared" si="5"/>
        <v>1.9827383303021855</v>
      </c>
      <c r="N31" s="50">
        <f t="shared" si="5"/>
        <v>1.9291508078615858</v>
      </c>
      <c r="O31" s="54">
        <f t="shared" si="5"/>
        <v>1.8755632854209863</v>
      </c>
      <c r="P31" s="55">
        <f t="shared" si="5"/>
        <v>1.8219757629803865</v>
      </c>
      <c r="Q31" s="55">
        <f t="shared" si="5"/>
        <v>1.768388240539787</v>
      </c>
      <c r="R31" s="55">
        <f t="shared" si="5"/>
        <v>1.7148007180991875</v>
      </c>
      <c r="S31" s="55">
        <f t="shared" si="5"/>
        <v>1.6612131956585878</v>
      </c>
      <c r="T31" s="55">
        <f t="shared" si="10"/>
        <v>1.6076256732179881</v>
      </c>
      <c r="U31" s="55">
        <f t="shared" si="10"/>
        <v>1.5540381507773886</v>
      </c>
      <c r="V31" s="55">
        <f t="shared" si="10"/>
        <v>1.5004506283367889</v>
      </c>
      <c r="W31" s="55">
        <f t="shared" si="10"/>
        <v>1.4468631058961894</v>
      </c>
      <c r="X31" s="55">
        <f t="shared" si="10"/>
        <v>1.3932755834555899</v>
      </c>
      <c r="Y31" s="54">
        <f t="shared" si="10"/>
        <v>1.3396880610149902</v>
      </c>
      <c r="Z31" s="55">
        <f t="shared" si="10"/>
        <v>1.2861005385743904</v>
      </c>
      <c r="AA31" s="55">
        <f t="shared" si="10"/>
        <v>1.2325130161337909</v>
      </c>
      <c r="AB31" s="55">
        <f t="shared" si="10"/>
        <v>1.1789254936931912</v>
      </c>
      <c r="AC31" s="55">
        <f t="shared" si="10"/>
        <v>1.1253379712525919</v>
      </c>
      <c r="AD31" s="55">
        <f t="shared" si="10"/>
        <v>1.0717504488119922</v>
      </c>
      <c r="AE31" s="55">
        <f t="shared" si="10"/>
        <v>1.0181629263713925</v>
      </c>
      <c r="AF31" s="55">
        <f t="shared" si="10"/>
        <v>0.96457540393079277</v>
      </c>
      <c r="AG31" s="55">
        <f t="shared" si="10"/>
        <v>0.91098788149019327</v>
      </c>
      <c r="AH31" s="55">
        <f t="shared" si="10"/>
        <v>0.85740035904959355</v>
      </c>
      <c r="AI31" s="55">
        <f t="shared" si="10"/>
        <v>0.80381283660899427</v>
      </c>
      <c r="AJ31" s="55">
        <f t="shared" si="10"/>
        <v>0.75022531416839455</v>
      </c>
      <c r="AK31" s="55">
        <f t="shared" si="10"/>
        <v>0.69663779172779483</v>
      </c>
      <c r="AL31" s="55">
        <f t="shared" si="10"/>
        <v>0.64305026928719533</v>
      </c>
      <c r="AM31" s="55">
        <f t="shared" si="10"/>
        <v>0.58946274684659539</v>
      </c>
      <c r="AN31" s="55">
        <f t="shared" si="10"/>
        <v>0.53587522440599589</v>
      </c>
      <c r="AO31" s="55">
        <f t="shared" si="10"/>
        <v>0.48228770196539639</v>
      </c>
      <c r="AP31" s="55">
        <f t="shared" si="10"/>
        <v>0.42870017952479689</v>
      </c>
      <c r="AQ31" s="55">
        <f t="shared" si="10"/>
        <v>0.37511265708419739</v>
      </c>
      <c r="AR31" s="55">
        <f t="shared" si="10"/>
        <v>0.32152513464359744</v>
      </c>
      <c r="AS31" s="56">
        <f t="shared" si="10"/>
        <v>0.26793761220299794</v>
      </c>
      <c r="AT31" s="50">
        <f t="shared" si="10"/>
        <v>0.21435008976239844</v>
      </c>
      <c r="AU31" s="50">
        <f t="shared" si="10"/>
        <v>0.16076256732179894</v>
      </c>
      <c r="AV31" s="50">
        <f t="shared" si="10"/>
        <v>0.10717504488119944</v>
      </c>
      <c r="AW31" s="50">
        <f t="shared" si="10"/>
        <v>5.35875224405995E-2</v>
      </c>
      <c r="AX31" s="50">
        <f t="shared" si="10"/>
        <v>0</v>
      </c>
      <c r="AY31" s="50">
        <f t="shared" si="10"/>
        <v>-5.35875224405995E-2</v>
      </c>
      <c r="AZ31" s="50">
        <f t="shared" si="10"/>
        <v>-0.10717504488119944</v>
      </c>
      <c r="BA31" s="50">
        <f t="shared" si="10"/>
        <v>-0.16076256732179894</v>
      </c>
      <c r="BB31" s="50">
        <f t="shared" si="10"/>
        <v>0</v>
      </c>
      <c r="BC31" s="49">
        <f t="shared" si="6"/>
        <v>22.222222222222221</v>
      </c>
      <c r="BD31" s="47">
        <f t="shared" si="3"/>
        <v>72</v>
      </c>
    </row>
    <row r="32" spans="1:56" ht="19">
      <c r="A32" s="47"/>
      <c r="B32" s="49">
        <f t="shared" si="4"/>
        <v>21.111111111111111</v>
      </c>
      <c r="C32" s="48">
        <f>C33+2</f>
        <v>70</v>
      </c>
      <c r="D32" s="50">
        <f t="shared" si="5"/>
        <v>2.3783199377429476</v>
      </c>
      <c r="E32" s="50">
        <f t="shared" si="5"/>
        <v>2.2531452041775291</v>
      </c>
      <c r="F32" s="50">
        <f t="shared" si="5"/>
        <v>2.2030753107513616</v>
      </c>
      <c r="G32" s="50">
        <f t="shared" si="5"/>
        <v>2.1530054173251942</v>
      </c>
      <c r="H32" s="50">
        <f t="shared" si="5"/>
        <v>2.1029355238990273</v>
      </c>
      <c r="I32" s="50">
        <f t="shared" si="5"/>
        <v>2.0528656304728599</v>
      </c>
      <c r="J32" s="50">
        <f t="shared" si="5"/>
        <v>2.0027957370466924</v>
      </c>
      <c r="K32" s="50">
        <f t="shared" si="5"/>
        <v>1.9527258436205253</v>
      </c>
      <c r="L32" s="50">
        <f t="shared" si="5"/>
        <v>1.9026559501943581</v>
      </c>
      <c r="M32" s="50">
        <f t="shared" si="5"/>
        <v>1.8525860567681907</v>
      </c>
      <c r="N32" s="50">
        <f t="shared" si="5"/>
        <v>1.8025161633420232</v>
      </c>
      <c r="O32" s="54">
        <f t="shared" si="5"/>
        <v>1.7524462699158558</v>
      </c>
      <c r="P32" s="55">
        <f t="shared" si="5"/>
        <v>1.7023763764896886</v>
      </c>
      <c r="Q32" s="55">
        <f t="shared" si="5"/>
        <v>1.6523064830635212</v>
      </c>
      <c r="R32" s="55">
        <f t="shared" si="5"/>
        <v>1.602236589637354</v>
      </c>
      <c r="S32" s="55">
        <f t="shared" si="5"/>
        <v>1.5521666962111866</v>
      </c>
      <c r="T32" s="55">
        <f t="shared" si="10"/>
        <v>1.5020968027850194</v>
      </c>
      <c r="U32" s="55">
        <f t="shared" si="10"/>
        <v>1.452026909358852</v>
      </c>
      <c r="V32" s="55">
        <f t="shared" si="10"/>
        <v>1.4019570159326848</v>
      </c>
      <c r="W32" s="55">
        <f t="shared" si="10"/>
        <v>1.3518871225065174</v>
      </c>
      <c r="X32" s="55">
        <f t="shared" si="10"/>
        <v>1.3018172290803502</v>
      </c>
      <c r="Y32" s="57">
        <f t="shared" si="10"/>
        <v>1.2517473356541828</v>
      </c>
      <c r="Z32" s="58">
        <f t="shared" si="10"/>
        <v>1.2016774422280154</v>
      </c>
      <c r="AA32" s="58">
        <f t="shared" si="10"/>
        <v>1.151607548801848</v>
      </c>
      <c r="AB32" s="58">
        <f t="shared" si="10"/>
        <v>1.1015376553756808</v>
      </c>
      <c r="AC32" s="58">
        <f t="shared" si="10"/>
        <v>1.0514677619495136</v>
      </c>
      <c r="AD32" s="58">
        <f t="shared" si="10"/>
        <v>1.0013978685233462</v>
      </c>
      <c r="AE32" s="58">
        <f t="shared" si="10"/>
        <v>0.95132797509717903</v>
      </c>
      <c r="AF32" s="58">
        <f t="shared" si="10"/>
        <v>0.90125808167101162</v>
      </c>
      <c r="AG32" s="58">
        <f t="shared" si="10"/>
        <v>0.85118818824484421</v>
      </c>
      <c r="AH32" s="58">
        <f t="shared" si="10"/>
        <v>0.8011182948186768</v>
      </c>
      <c r="AI32" s="58">
        <f t="shared" si="10"/>
        <v>0.75104840139250983</v>
      </c>
      <c r="AJ32" s="58">
        <f t="shared" si="10"/>
        <v>0.70097850796634242</v>
      </c>
      <c r="AK32" s="58">
        <f t="shared" si="10"/>
        <v>0.65090861454017501</v>
      </c>
      <c r="AL32" s="58">
        <f t="shared" si="10"/>
        <v>0.60083872111400782</v>
      </c>
      <c r="AM32" s="58">
        <f t="shared" si="10"/>
        <v>0.55076882768784041</v>
      </c>
      <c r="AN32" s="58">
        <f t="shared" si="10"/>
        <v>0.50069893426167322</v>
      </c>
      <c r="AO32" s="58">
        <f t="shared" si="10"/>
        <v>0.45062904083550581</v>
      </c>
      <c r="AP32" s="58">
        <f t="shared" si="10"/>
        <v>0.4005591474093384</v>
      </c>
      <c r="AQ32" s="58">
        <f t="shared" si="10"/>
        <v>0.35048925398317143</v>
      </c>
      <c r="AR32" s="58">
        <f t="shared" si="10"/>
        <v>0.30041936055700402</v>
      </c>
      <c r="AS32" s="59">
        <f t="shared" si="10"/>
        <v>0.25034946713083661</v>
      </c>
      <c r="AT32" s="50">
        <f t="shared" si="10"/>
        <v>0.2002795737046692</v>
      </c>
      <c r="AU32" s="50">
        <f t="shared" si="10"/>
        <v>0.15020968027850223</v>
      </c>
      <c r="AV32" s="50">
        <f t="shared" si="10"/>
        <v>0.10013978685233482</v>
      </c>
      <c r="AW32" s="50">
        <f t="shared" si="10"/>
        <v>5.0069893426167411E-2</v>
      </c>
      <c r="AX32" s="50">
        <f t="shared" si="10"/>
        <v>0</v>
      </c>
      <c r="AY32" s="50">
        <f t="shared" si="10"/>
        <v>-5.0069893426167411E-2</v>
      </c>
      <c r="AZ32" s="50">
        <f t="shared" si="10"/>
        <v>-0.10013978685233482</v>
      </c>
      <c r="BA32" s="50">
        <f t="shared" si="10"/>
        <v>-0.15020968027850223</v>
      </c>
      <c r="BB32" s="50">
        <f t="shared" si="10"/>
        <v>0</v>
      </c>
      <c r="BC32" s="49">
        <f t="shared" si="6"/>
        <v>21.111111111111111</v>
      </c>
      <c r="BD32" s="48">
        <f>BD33+2</f>
        <v>70</v>
      </c>
    </row>
    <row r="33" spans="1:56" ht="19" hidden="1">
      <c r="A33" s="47"/>
      <c r="B33" s="49">
        <f t="shared" si="4"/>
        <v>20</v>
      </c>
      <c r="C33" s="47">
        <f t="shared" si="1"/>
        <v>68</v>
      </c>
      <c r="D33" s="50">
        <f t="shared" si="5"/>
        <v>2.2208979071811341</v>
      </c>
      <c r="E33" s="50">
        <f t="shared" si="5"/>
        <v>2.1040085436452847</v>
      </c>
      <c r="F33" s="50">
        <f t="shared" si="5"/>
        <v>2.057252798230945</v>
      </c>
      <c r="G33" s="50">
        <f t="shared" si="5"/>
        <v>2.0104970528166053</v>
      </c>
      <c r="H33" s="50">
        <f t="shared" si="5"/>
        <v>1.9637413074022658</v>
      </c>
      <c r="I33" s="50">
        <f t="shared" si="5"/>
        <v>1.9169855619879261</v>
      </c>
      <c r="J33" s="50">
        <f t="shared" si="5"/>
        <v>1.8702298165735864</v>
      </c>
      <c r="K33" s="50">
        <f t="shared" si="5"/>
        <v>1.823474071159247</v>
      </c>
      <c r="L33" s="50">
        <f t="shared" si="5"/>
        <v>1.7767183257449073</v>
      </c>
      <c r="M33" s="50">
        <f t="shared" si="5"/>
        <v>1.7299625803305676</v>
      </c>
      <c r="N33" s="50">
        <f t="shared" si="5"/>
        <v>1.6832068349162279</v>
      </c>
      <c r="O33" s="54">
        <f t="shared" si="5"/>
        <v>1.6364510895018882</v>
      </c>
      <c r="P33" s="55">
        <f t="shared" si="5"/>
        <v>1.5896953440875485</v>
      </c>
      <c r="Q33" s="55">
        <f t="shared" si="5"/>
        <v>1.5429395986732088</v>
      </c>
      <c r="R33" s="55">
        <f t="shared" si="5"/>
        <v>1.4961838532588692</v>
      </c>
      <c r="S33" s="55">
        <f t="shared" si="5"/>
        <v>1.4494281078445295</v>
      </c>
      <c r="T33" s="55">
        <f t="shared" si="10"/>
        <v>1.4026723624301898</v>
      </c>
      <c r="U33" s="55">
        <f t="shared" si="10"/>
        <v>1.3559166170158501</v>
      </c>
      <c r="V33" s="55">
        <f t="shared" si="10"/>
        <v>1.3091608716015106</v>
      </c>
      <c r="W33" s="55">
        <f t="shared" si="10"/>
        <v>1.2624051261871709</v>
      </c>
      <c r="X33" s="55">
        <f t="shared" si="10"/>
        <v>1.2156493807728312</v>
      </c>
      <c r="Y33" s="55">
        <f t="shared" si="10"/>
        <v>1.1688936353584916</v>
      </c>
      <c r="Z33" s="55">
        <f t="shared" si="10"/>
        <v>1.1221378899441519</v>
      </c>
      <c r="AA33" s="55">
        <f t="shared" si="10"/>
        <v>1.0753821445298122</v>
      </c>
      <c r="AB33" s="55">
        <f t="shared" si="10"/>
        <v>1.0286263991154725</v>
      </c>
      <c r="AC33" s="55">
        <f t="shared" si="10"/>
        <v>0.98187065370113302</v>
      </c>
      <c r="AD33" s="55">
        <f t="shared" si="10"/>
        <v>0.93511490828679333</v>
      </c>
      <c r="AE33" s="55">
        <f t="shared" si="10"/>
        <v>0.88835916287245364</v>
      </c>
      <c r="AF33" s="55">
        <f t="shared" si="10"/>
        <v>0.84160341745811396</v>
      </c>
      <c r="AG33" s="55">
        <f t="shared" si="10"/>
        <v>0.79484767204377427</v>
      </c>
      <c r="AH33" s="55">
        <f t="shared" si="10"/>
        <v>0.74809192662943458</v>
      </c>
      <c r="AI33" s="55">
        <f t="shared" si="10"/>
        <v>0.70133618121509511</v>
      </c>
      <c r="AJ33" s="55">
        <f t="shared" si="10"/>
        <v>0.65458043580075542</v>
      </c>
      <c r="AK33" s="55">
        <f t="shared" si="10"/>
        <v>0.60782469038641573</v>
      </c>
      <c r="AL33" s="55">
        <f t="shared" si="10"/>
        <v>0.56106894497207582</v>
      </c>
      <c r="AM33" s="55">
        <f t="shared" si="10"/>
        <v>0.51431319955773613</v>
      </c>
      <c r="AN33" s="55">
        <f t="shared" si="10"/>
        <v>0.46755745414339644</v>
      </c>
      <c r="AO33" s="55">
        <f t="shared" si="10"/>
        <v>0.42080170872905698</v>
      </c>
      <c r="AP33" s="55">
        <f t="shared" si="10"/>
        <v>0.37404596331471729</v>
      </c>
      <c r="AQ33" s="55">
        <f t="shared" si="10"/>
        <v>0.32729021790037782</v>
      </c>
      <c r="AR33" s="55">
        <f t="shared" si="10"/>
        <v>0.28053447248603813</v>
      </c>
      <c r="AS33" s="56">
        <f t="shared" si="10"/>
        <v>0.23377872707169844</v>
      </c>
      <c r="AT33" s="50">
        <f t="shared" si="10"/>
        <v>0.18702298165735876</v>
      </c>
      <c r="AU33" s="50">
        <f t="shared" si="10"/>
        <v>0.14026723624301907</v>
      </c>
      <c r="AV33" s="50">
        <f t="shared" si="10"/>
        <v>9.3511490828679378E-2</v>
      </c>
      <c r="AW33" s="50">
        <f t="shared" si="10"/>
        <v>4.6755745414339689E-2</v>
      </c>
      <c r="AX33" s="50">
        <f t="shared" si="10"/>
        <v>0</v>
      </c>
      <c r="AY33" s="50">
        <f t="shared" si="10"/>
        <v>-4.6755745414339689E-2</v>
      </c>
      <c r="AZ33" s="50">
        <f t="shared" si="10"/>
        <v>-9.3511490828679378E-2</v>
      </c>
      <c r="BA33" s="50">
        <f t="shared" si="10"/>
        <v>-0.14026723624301907</v>
      </c>
      <c r="BB33" s="50">
        <f t="shared" si="10"/>
        <v>0</v>
      </c>
      <c r="BC33" s="49">
        <f t="shared" si="6"/>
        <v>20</v>
      </c>
      <c r="BD33" s="47">
        <f t="shared" si="3"/>
        <v>68</v>
      </c>
    </row>
    <row r="34" spans="1:56" ht="19" hidden="1">
      <c r="A34" s="47"/>
      <c r="B34" s="49">
        <f t="shared" si="4"/>
        <v>18.888888888888889</v>
      </c>
      <c r="C34" s="47">
        <f>C35+2</f>
        <v>66</v>
      </c>
      <c r="D34" s="50">
        <f t="shared" si="5"/>
        <v>2.0726641187424963</v>
      </c>
      <c r="E34" s="50">
        <f t="shared" si="5"/>
        <v>1.9635765335455231</v>
      </c>
      <c r="F34" s="50">
        <f t="shared" si="5"/>
        <v>1.9199414994667336</v>
      </c>
      <c r="G34" s="50">
        <f t="shared" si="5"/>
        <v>1.8763064653879442</v>
      </c>
      <c r="H34" s="50">
        <f t="shared" si="5"/>
        <v>1.8326714313091548</v>
      </c>
      <c r="I34" s="50">
        <f t="shared" si="5"/>
        <v>1.7890363972303653</v>
      </c>
      <c r="J34" s="50">
        <f t="shared" si="5"/>
        <v>1.7454013631515761</v>
      </c>
      <c r="K34" s="50">
        <f t="shared" si="5"/>
        <v>1.7017663290727867</v>
      </c>
      <c r="L34" s="50">
        <f t="shared" si="5"/>
        <v>1.6581312949939973</v>
      </c>
      <c r="M34" s="50">
        <f t="shared" si="5"/>
        <v>1.6144962609152078</v>
      </c>
      <c r="N34" s="50">
        <f t="shared" si="5"/>
        <v>1.5708612268364184</v>
      </c>
      <c r="O34" s="54">
        <f t="shared" ref="O34:BB41" si="11">((610.7)*10^((7.5*$B34)/(237.3+$B34))/1000)-((610.7)*10^((7.5*$B34)/(237.3+$B34))/1000)*(O$13/100)</f>
        <v>1.5272261927576292</v>
      </c>
      <c r="P34" s="55">
        <f t="shared" si="11"/>
        <v>1.4835911586788395</v>
      </c>
      <c r="Q34" s="55">
        <f t="shared" si="11"/>
        <v>1.4399561246000503</v>
      </c>
      <c r="R34" s="55">
        <f t="shared" si="11"/>
        <v>1.3963210905212609</v>
      </c>
      <c r="S34" s="55">
        <f t="shared" si="11"/>
        <v>1.3526860564424714</v>
      </c>
      <c r="T34" s="55">
        <f t="shared" si="11"/>
        <v>1.309051022363682</v>
      </c>
      <c r="U34" s="55">
        <f t="shared" si="11"/>
        <v>1.2654159882848925</v>
      </c>
      <c r="V34" s="55">
        <f t="shared" si="11"/>
        <v>1.2217809542061033</v>
      </c>
      <c r="W34" s="55">
        <f t="shared" si="11"/>
        <v>1.1781459201273137</v>
      </c>
      <c r="X34" s="55">
        <f t="shared" si="11"/>
        <v>1.1345108860485245</v>
      </c>
      <c r="Y34" s="55">
        <f t="shared" si="11"/>
        <v>1.090875851969735</v>
      </c>
      <c r="Z34" s="55">
        <f t="shared" si="11"/>
        <v>1.0472408178909456</v>
      </c>
      <c r="AA34" s="55">
        <f t="shared" si="11"/>
        <v>1.0036057838121561</v>
      </c>
      <c r="AB34" s="55">
        <f t="shared" si="11"/>
        <v>0.95997074973336671</v>
      </c>
      <c r="AC34" s="55">
        <f t="shared" si="11"/>
        <v>0.9163357156545775</v>
      </c>
      <c r="AD34" s="55">
        <f t="shared" si="11"/>
        <v>0.87270068157578806</v>
      </c>
      <c r="AE34" s="55">
        <f t="shared" si="11"/>
        <v>0.82906564749699863</v>
      </c>
      <c r="AF34" s="55">
        <f t="shared" si="11"/>
        <v>0.78543061341820919</v>
      </c>
      <c r="AG34" s="55">
        <f t="shared" si="11"/>
        <v>0.74179557933941975</v>
      </c>
      <c r="AH34" s="55">
        <f t="shared" si="11"/>
        <v>0.69816054526063032</v>
      </c>
      <c r="AI34" s="55">
        <f t="shared" si="11"/>
        <v>0.6545255111818411</v>
      </c>
      <c r="AJ34" s="55">
        <f t="shared" si="11"/>
        <v>0.61089047710305167</v>
      </c>
      <c r="AK34" s="55">
        <f t="shared" si="11"/>
        <v>0.56725544302426223</v>
      </c>
      <c r="AL34" s="55">
        <f t="shared" si="11"/>
        <v>0.52362040894547279</v>
      </c>
      <c r="AM34" s="55">
        <f t="shared" si="11"/>
        <v>0.47998537486668336</v>
      </c>
      <c r="AN34" s="55">
        <f t="shared" si="10"/>
        <v>0.43635034078789392</v>
      </c>
      <c r="AO34" s="55">
        <f t="shared" si="10"/>
        <v>0.39271530670910471</v>
      </c>
      <c r="AP34" s="55">
        <f t="shared" si="10"/>
        <v>0.34908027263031527</v>
      </c>
      <c r="AQ34" s="55">
        <f t="shared" si="10"/>
        <v>0.30544523855152583</v>
      </c>
      <c r="AR34" s="55">
        <f t="shared" si="10"/>
        <v>0.2618102044727364</v>
      </c>
      <c r="AS34" s="56">
        <f t="shared" si="10"/>
        <v>0.21817517039394696</v>
      </c>
      <c r="AT34" s="50">
        <f t="shared" si="10"/>
        <v>0.1745401363151573</v>
      </c>
      <c r="AU34" s="50">
        <f t="shared" si="10"/>
        <v>0.13090510223636853</v>
      </c>
      <c r="AV34" s="50">
        <f t="shared" si="10"/>
        <v>8.7270068157578873E-2</v>
      </c>
      <c r="AW34" s="50">
        <f t="shared" si="10"/>
        <v>4.3635034078789658E-2</v>
      </c>
      <c r="AX34" s="50">
        <f t="shared" si="10"/>
        <v>0</v>
      </c>
      <c r="AY34" s="50">
        <f t="shared" si="10"/>
        <v>-4.3635034078789658E-2</v>
      </c>
      <c r="AZ34" s="50">
        <f t="shared" si="10"/>
        <v>-8.7270068157578873E-2</v>
      </c>
      <c r="BA34" s="50">
        <f t="shared" si="10"/>
        <v>-0.13090510223636853</v>
      </c>
      <c r="BB34" s="50">
        <f t="shared" si="10"/>
        <v>0</v>
      </c>
      <c r="BC34" s="49">
        <f t="shared" si="6"/>
        <v>18.888888888888889</v>
      </c>
      <c r="BD34" s="47">
        <f>BD35+2</f>
        <v>66</v>
      </c>
    </row>
    <row r="35" spans="1:56" ht="19" hidden="1">
      <c r="A35" s="47"/>
      <c r="B35" s="49">
        <f t="shared" si="4"/>
        <v>17.777777777777779</v>
      </c>
      <c r="C35" s="47">
        <f t="shared" si="1"/>
        <v>64</v>
      </c>
      <c r="D35" s="50">
        <f t="shared" ref="D35:S42" si="12">((610.7)*10^((7.5*$B35)/(237.3+$B35))/1000)-((610.7)*10^((7.5*$B35)/(237.3+$B35))/1000)*(D$13/100)</f>
        <v>1.9331604795627804</v>
      </c>
      <c r="E35" s="50">
        <f t="shared" si="12"/>
        <v>1.8314151911647392</v>
      </c>
      <c r="F35" s="50">
        <f t="shared" si="12"/>
        <v>1.7907170758055229</v>
      </c>
      <c r="G35" s="50">
        <f t="shared" si="12"/>
        <v>1.7500189604463063</v>
      </c>
      <c r="H35" s="50">
        <f t="shared" si="12"/>
        <v>1.70932084508709</v>
      </c>
      <c r="I35" s="50">
        <f t="shared" si="12"/>
        <v>1.6686227297278735</v>
      </c>
      <c r="J35" s="50">
        <f t="shared" si="12"/>
        <v>1.627924614368657</v>
      </c>
      <c r="K35" s="50">
        <f t="shared" si="12"/>
        <v>1.5872264990094407</v>
      </c>
      <c r="L35" s="50">
        <f t="shared" si="12"/>
        <v>1.5465283836502242</v>
      </c>
      <c r="M35" s="50">
        <f t="shared" si="12"/>
        <v>1.5058302682910076</v>
      </c>
      <c r="N35" s="50">
        <f t="shared" si="12"/>
        <v>1.4651321529317913</v>
      </c>
      <c r="O35" s="57">
        <f t="shared" si="12"/>
        <v>1.424434037572575</v>
      </c>
      <c r="P35" s="58">
        <f t="shared" si="12"/>
        <v>1.3837359222133585</v>
      </c>
      <c r="Q35" s="58">
        <f t="shared" si="12"/>
        <v>1.343037806854142</v>
      </c>
      <c r="R35" s="58">
        <f t="shared" si="12"/>
        <v>1.3023396914949257</v>
      </c>
      <c r="S35" s="58">
        <f t="shared" si="12"/>
        <v>1.2616415761357094</v>
      </c>
      <c r="T35" s="58">
        <f t="shared" si="11"/>
        <v>1.2209434607764926</v>
      </c>
      <c r="U35" s="58">
        <f t="shared" si="11"/>
        <v>1.1802453454172763</v>
      </c>
      <c r="V35" s="58">
        <f t="shared" si="11"/>
        <v>1.13954723005806</v>
      </c>
      <c r="W35" s="58">
        <f t="shared" si="11"/>
        <v>1.0988491146988435</v>
      </c>
      <c r="X35" s="58">
        <f t="shared" si="11"/>
        <v>1.058150999339627</v>
      </c>
      <c r="Y35" s="58">
        <f t="shared" si="11"/>
        <v>1.0174528839804107</v>
      </c>
      <c r="Z35" s="58">
        <f t="shared" si="11"/>
        <v>0.97675476862119415</v>
      </c>
      <c r="AA35" s="58">
        <f t="shared" si="11"/>
        <v>0.93605665326197784</v>
      </c>
      <c r="AB35" s="58">
        <f t="shared" si="11"/>
        <v>0.89535853790276132</v>
      </c>
      <c r="AC35" s="58">
        <f t="shared" si="11"/>
        <v>0.85466042254354502</v>
      </c>
      <c r="AD35" s="58">
        <f t="shared" si="11"/>
        <v>0.81396230718432849</v>
      </c>
      <c r="AE35" s="58">
        <f t="shared" si="11"/>
        <v>0.77326419182511219</v>
      </c>
      <c r="AF35" s="58">
        <f t="shared" si="11"/>
        <v>0.73256607646589567</v>
      </c>
      <c r="AG35" s="58">
        <f t="shared" si="11"/>
        <v>0.69186796110667914</v>
      </c>
      <c r="AH35" s="58">
        <f t="shared" si="11"/>
        <v>0.65116984574746284</v>
      </c>
      <c r="AI35" s="58">
        <f t="shared" si="11"/>
        <v>0.61047173038824654</v>
      </c>
      <c r="AJ35" s="58">
        <f t="shared" si="11"/>
        <v>0.56977361502903001</v>
      </c>
      <c r="AK35" s="58">
        <f t="shared" si="11"/>
        <v>0.52907549966981349</v>
      </c>
      <c r="AL35" s="58">
        <f t="shared" si="11"/>
        <v>0.48837738431059718</v>
      </c>
      <c r="AM35" s="58">
        <f t="shared" si="11"/>
        <v>0.44767926895138066</v>
      </c>
      <c r="AN35" s="58">
        <f t="shared" si="11"/>
        <v>0.40698115359216414</v>
      </c>
      <c r="AO35" s="58">
        <f t="shared" si="11"/>
        <v>0.36628303823294783</v>
      </c>
      <c r="AP35" s="58">
        <f t="shared" si="11"/>
        <v>0.32558492287373153</v>
      </c>
      <c r="AQ35" s="58">
        <f t="shared" si="11"/>
        <v>0.28488680751451501</v>
      </c>
      <c r="AR35" s="58">
        <f t="shared" si="11"/>
        <v>0.24418869215529848</v>
      </c>
      <c r="AS35" s="59">
        <f t="shared" si="11"/>
        <v>0.20349057679608218</v>
      </c>
      <c r="AT35" s="50">
        <f t="shared" si="11"/>
        <v>0.16279246143686565</v>
      </c>
      <c r="AU35" s="50">
        <f t="shared" si="11"/>
        <v>0.12209434607764935</v>
      </c>
      <c r="AV35" s="50">
        <f t="shared" si="11"/>
        <v>8.1396230718432827E-2</v>
      </c>
      <c r="AW35" s="50">
        <f t="shared" si="11"/>
        <v>4.0698115359216525E-2</v>
      </c>
      <c r="AX35" s="50">
        <f t="shared" si="11"/>
        <v>0</v>
      </c>
      <c r="AY35" s="50">
        <f t="shared" si="11"/>
        <v>-4.0698115359216303E-2</v>
      </c>
      <c r="AZ35" s="50">
        <f t="shared" si="11"/>
        <v>-8.1396230718433049E-2</v>
      </c>
      <c r="BA35" s="50">
        <f t="shared" si="11"/>
        <v>-0.12209434607764935</v>
      </c>
      <c r="BB35" s="50">
        <f t="shared" si="11"/>
        <v>0</v>
      </c>
      <c r="BC35" s="49">
        <f t="shared" si="6"/>
        <v>17.777777777777779</v>
      </c>
      <c r="BD35" s="47">
        <f t="shared" si="3"/>
        <v>64</v>
      </c>
    </row>
    <row r="36" spans="1:56" ht="19" hidden="1">
      <c r="A36" s="47"/>
      <c r="B36" s="49">
        <f t="shared" si="4"/>
        <v>16.666666666666668</v>
      </c>
      <c r="C36" s="47">
        <f t="shared" si="1"/>
        <v>62</v>
      </c>
      <c r="D36" s="50">
        <f t="shared" si="12"/>
        <v>1.8019473667327874</v>
      </c>
      <c r="E36" s="50">
        <f t="shared" si="12"/>
        <v>1.7071080316415881</v>
      </c>
      <c r="F36" s="50">
        <f t="shared" si="12"/>
        <v>1.6691722976051084</v>
      </c>
      <c r="G36" s="50">
        <f t="shared" si="12"/>
        <v>1.6312365635686286</v>
      </c>
      <c r="H36" s="50">
        <f t="shared" si="12"/>
        <v>1.5933008295321489</v>
      </c>
      <c r="I36" s="50">
        <f t="shared" si="12"/>
        <v>1.5553650954956693</v>
      </c>
      <c r="J36" s="50">
        <f t="shared" si="12"/>
        <v>1.5174293614591894</v>
      </c>
      <c r="K36" s="50">
        <f t="shared" si="12"/>
        <v>1.4794936274227097</v>
      </c>
      <c r="L36" s="50">
        <f t="shared" si="12"/>
        <v>1.4415578933862299</v>
      </c>
      <c r="M36" s="50">
        <f t="shared" si="12"/>
        <v>1.4036221593497502</v>
      </c>
      <c r="N36" s="50">
        <f t="shared" si="12"/>
        <v>1.3656864253132706</v>
      </c>
      <c r="O36" s="50">
        <f t="shared" si="12"/>
        <v>1.3277506912767909</v>
      </c>
      <c r="P36" s="50">
        <f t="shared" si="12"/>
        <v>1.289814957240311</v>
      </c>
      <c r="Q36" s="50">
        <f t="shared" si="12"/>
        <v>1.2518792232038312</v>
      </c>
      <c r="R36" s="50">
        <f t="shared" si="12"/>
        <v>1.2139434891673515</v>
      </c>
      <c r="S36" s="50">
        <f t="shared" si="12"/>
        <v>1.1760077551308719</v>
      </c>
      <c r="T36" s="50">
        <f t="shared" si="11"/>
        <v>1.138072021094392</v>
      </c>
      <c r="U36" s="50">
        <f t="shared" si="11"/>
        <v>1.1001362870579123</v>
      </c>
      <c r="V36" s="50">
        <f t="shared" si="11"/>
        <v>1.0622005530214325</v>
      </c>
      <c r="W36" s="50">
        <f t="shared" si="11"/>
        <v>1.0242648189849528</v>
      </c>
      <c r="X36" s="50">
        <f t="shared" si="11"/>
        <v>0.98632908494847316</v>
      </c>
      <c r="Y36" s="50">
        <f t="shared" si="11"/>
        <v>0.94839335091199339</v>
      </c>
      <c r="Z36" s="50">
        <f t="shared" si="11"/>
        <v>0.91045761687551363</v>
      </c>
      <c r="AA36" s="50">
        <f t="shared" si="11"/>
        <v>0.87252188283903376</v>
      </c>
      <c r="AB36" s="50">
        <f t="shared" si="11"/>
        <v>0.83458614880255411</v>
      </c>
      <c r="AC36" s="50">
        <f t="shared" si="11"/>
        <v>0.79665041476607446</v>
      </c>
      <c r="AD36" s="50">
        <f t="shared" si="11"/>
        <v>0.7587146807295948</v>
      </c>
      <c r="AE36" s="50">
        <f t="shared" si="11"/>
        <v>0.72077894669311493</v>
      </c>
      <c r="AF36" s="50">
        <f t="shared" si="11"/>
        <v>0.68284321265663528</v>
      </c>
      <c r="AG36" s="50">
        <f t="shared" si="11"/>
        <v>0.64490747862015541</v>
      </c>
      <c r="AH36" s="50">
        <f t="shared" si="11"/>
        <v>0.60697174458367575</v>
      </c>
      <c r="AI36" s="50">
        <f t="shared" si="11"/>
        <v>0.5690360105471961</v>
      </c>
      <c r="AJ36" s="50">
        <f t="shared" si="11"/>
        <v>0.53110027651071645</v>
      </c>
      <c r="AK36" s="50">
        <f t="shared" si="11"/>
        <v>0.49316454247423658</v>
      </c>
      <c r="AL36" s="50">
        <f t="shared" si="11"/>
        <v>0.4552288084377567</v>
      </c>
      <c r="AM36" s="50">
        <f t="shared" si="11"/>
        <v>0.41729307440127705</v>
      </c>
      <c r="AN36" s="50">
        <f t="shared" si="11"/>
        <v>0.37935734036479718</v>
      </c>
      <c r="AO36" s="50">
        <f t="shared" si="11"/>
        <v>0.34142160632831775</v>
      </c>
      <c r="AP36" s="50">
        <f t="shared" si="11"/>
        <v>0.30348587229183788</v>
      </c>
      <c r="AQ36" s="50">
        <f t="shared" si="11"/>
        <v>0.26555013825535823</v>
      </c>
      <c r="AR36" s="50">
        <f t="shared" si="11"/>
        <v>0.22761440421887835</v>
      </c>
      <c r="AS36" s="50">
        <f t="shared" si="11"/>
        <v>0.1896786701823987</v>
      </c>
      <c r="AT36" s="50">
        <f t="shared" si="11"/>
        <v>0.15174293614591883</v>
      </c>
      <c r="AU36" s="50">
        <f t="shared" si="11"/>
        <v>0.1138072021094394</v>
      </c>
      <c r="AV36" s="50">
        <f t="shared" si="11"/>
        <v>7.5871468072959525E-2</v>
      </c>
      <c r="AW36" s="50">
        <f t="shared" si="11"/>
        <v>3.7935734036479873E-2</v>
      </c>
      <c r="AX36" s="50">
        <f t="shared" si="11"/>
        <v>0</v>
      </c>
      <c r="AY36" s="50">
        <f t="shared" si="11"/>
        <v>-3.7935734036479873E-2</v>
      </c>
      <c r="AZ36" s="50">
        <f t="shared" si="11"/>
        <v>-7.5871468072959525E-2</v>
      </c>
      <c r="BA36" s="50">
        <f t="shared" si="11"/>
        <v>-0.11380720210943918</v>
      </c>
      <c r="BB36" s="50">
        <f t="shared" si="11"/>
        <v>0</v>
      </c>
      <c r="BC36" s="49">
        <f t="shared" si="6"/>
        <v>16.666666666666668</v>
      </c>
      <c r="BD36" s="47">
        <f t="shared" si="3"/>
        <v>62</v>
      </c>
    </row>
    <row r="37" spans="1:56" ht="19" hidden="1">
      <c r="A37" s="47"/>
      <c r="B37" s="49">
        <f t="shared" si="4"/>
        <v>15.555555555555557</v>
      </c>
      <c r="C37" s="47">
        <f t="shared" si="1"/>
        <v>60</v>
      </c>
      <c r="D37" s="50">
        <f t="shared" si="12"/>
        <v>1.678603091689685</v>
      </c>
      <c r="E37" s="50">
        <f t="shared" si="12"/>
        <v>1.5902555605481228</v>
      </c>
      <c r="F37" s="50">
        <f t="shared" si="12"/>
        <v>1.5549165480914977</v>
      </c>
      <c r="G37" s="50">
        <f t="shared" si="12"/>
        <v>1.5195775356348729</v>
      </c>
      <c r="H37" s="50">
        <f t="shared" si="12"/>
        <v>1.4842385231782478</v>
      </c>
      <c r="I37" s="50">
        <f t="shared" si="12"/>
        <v>1.4488995107216229</v>
      </c>
      <c r="J37" s="50">
        <f t="shared" si="12"/>
        <v>1.4135604982649981</v>
      </c>
      <c r="K37" s="50">
        <f t="shared" si="12"/>
        <v>1.378221485808373</v>
      </c>
      <c r="L37" s="50">
        <f t="shared" si="12"/>
        <v>1.3428824733517482</v>
      </c>
      <c r="M37" s="50">
        <f t="shared" si="12"/>
        <v>1.3075434608951231</v>
      </c>
      <c r="N37" s="50">
        <f t="shared" si="12"/>
        <v>1.2722044484384982</v>
      </c>
      <c r="O37" s="50">
        <f t="shared" si="12"/>
        <v>1.2368654359818732</v>
      </c>
      <c r="P37" s="50">
        <f t="shared" si="12"/>
        <v>1.2015264235252483</v>
      </c>
      <c r="Q37" s="50">
        <f t="shared" si="12"/>
        <v>1.1661874110686234</v>
      </c>
      <c r="R37" s="50">
        <f t="shared" si="12"/>
        <v>1.1308483986119984</v>
      </c>
      <c r="S37" s="50">
        <f t="shared" si="12"/>
        <v>1.0955093861553733</v>
      </c>
      <c r="T37" s="50">
        <f t="shared" si="11"/>
        <v>1.0601703736987484</v>
      </c>
      <c r="U37" s="50">
        <f t="shared" si="11"/>
        <v>1.0248313612421236</v>
      </c>
      <c r="V37" s="50">
        <f t="shared" si="11"/>
        <v>0.98949234878549863</v>
      </c>
      <c r="W37" s="50">
        <f t="shared" si="11"/>
        <v>0.95415333632887356</v>
      </c>
      <c r="X37" s="50">
        <f t="shared" si="11"/>
        <v>0.91881432387224871</v>
      </c>
      <c r="Y37" s="50">
        <f t="shared" si="11"/>
        <v>0.88347531141562374</v>
      </c>
      <c r="Z37" s="50">
        <f t="shared" si="11"/>
        <v>0.84813629895899878</v>
      </c>
      <c r="AA37" s="50">
        <f t="shared" si="11"/>
        <v>0.81279728650237382</v>
      </c>
      <c r="AB37" s="50">
        <f t="shared" si="11"/>
        <v>0.77745827404574885</v>
      </c>
      <c r="AC37" s="50">
        <f t="shared" si="11"/>
        <v>0.74211926158912411</v>
      </c>
      <c r="AD37" s="50">
        <f t="shared" si="11"/>
        <v>0.70678024913249904</v>
      </c>
      <c r="AE37" s="50">
        <f t="shared" si="11"/>
        <v>0.67144123667587396</v>
      </c>
      <c r="AF37" s="50">
        <f t="shared" si="11"/>
        <v>0.63610222421924911</v>
      </c>
      <c r="AG37" s="50">
        <f t="shared" si="11"/>
        <v>0.60076321176262404</v>
      </c>
      <c r="AH37" s="50">
        <f t="shared" si="11"/>
        <v>0.56542419930599919</v>
      </c>
      <c r="AI37" s="50">
        <f t="shared" si="11"/>
        <v>0.53008518684937433</v>
      </c>
      <c r="AJ37" s="50">
        <f t="shared" si="11"/>
        <v>0.49474617439274926</v>
      </c>
      <c r="AK37" s="50">
        <f t="shared" si="11"/>
        <v>0.45940716193612441</v>
      </c>
      <c r="AL37" s="50">
        <f t="shared" si="11"/>
        <v>0.42406814947949933</v>
      </c>
      <c r="AM37" s="50">
        <f t="shared" si="11"/>
        <v>0.38872913702287448</v>
      </c>
      <c r="AN37" s="50">
        <f t="shared" si="11"/>
        <v>0.35339012456624941</v>
      </c>
      <c r="AO37" s="50">
        <f t="shared" si="11"/>
        <v>0.31805111210962456</v>
      </c>
      <c r="AP37" s="50">
        <f t="shared" si="11"/>
        <v>0.2827120996529997</v>
      </c>
      <c r="AQ37" s="50">
        <f t="shared" si="11"/>
        <v>0.24737308719637463</v>
      </c>
      <c r="AR37" s="50">
        <f t="shared" si="11"/>
        <v>0.21203407473974978</v>
      </c>
      <c r="AS37" s="50">
        <f t="shared" si="11"/>
        <v>0.1766950622831247</v>
      </c>
      <c r="AT37" s="50">
        <f t="shared" si="11"/>
        <v>0.14135604982649963</v>
      </c>
      <c r="AU37" s="50">
        <f t="shared" si="11"/>
        <v>0.106017037369875</v>
      </c>
      <c r="AV37" s="50">
        <f t="shared" si="11"/>
        <v>7.0678024913249926E-2</v>
      </c>
      <c r="AW37" s="50">
        <f t="shared" si="11"/>
        <v>3.5339012456625074E-2</v>
      </c>
      <c r="AX37" s="50">
        <f t="shared" si="11"/>
        <v>0</v>
      </c>
      <c r="AY37" s="50">
        <f t="shared" si="11"/>
        <v>-3.5339012456625074E-2</v>
      </c>
      <c r="AZ37" s="50">
        <f t="shared" si="11"/>
        <v>-7.0678024913249926E-2</v>
      </c>
      <c r="BA37" s="50">
        <f t="shared" si="11"/>
        <v>-0.106017037369875</v>
      </c>
      <c r="BB37" s="50">
        <f t="shared" si="11"/>
        <v>0</v>
      </c>
      <c r="BC37" s="49">
        <f t="shared" si="6"/>
        <v>15.555555555555557</v>
      </c>
      <c r="BD37" s="47">
        <f t="shared" si="3"/>
        <v>60</v>
      </c>
    </row>
    <row r="38" spans="1:56" ht="19" hidden="1">
      <c r="A38" s="47"/>
      <c r="B38" s="49">
        <f t="shared" si="4"/>
        <v>14.444444444444445</v>
      </c>
      <c r="C38" s="47">
        <f t="shared" si="1"/>
        <v>58</v>
      </c>
      <c r="D38" s="50">
        <f t="shared" si="12"/>
        <v>1.5627233718588383</v>
      </c>
      <c r="E38" s="50">
        <f t="shared" si="12"/>
        <v>1.4804747733399521</v>
      </c>
      <c r="F38" s="50">
        <f t="shared" si="12"/>
        <v>1.4475753339323976</v>
      </c>
      <c r="G38" s="50">
        <f t="shared" si="12"/>
        <v>1.414675894524843</v>
      </c>
      <c r="H38" s="50">
        <f t="shared" si="12"/>
        <v>1.3817764551172886</v>
      </c>
      <c r="I38" s="50">
        <f t="shared" si="12"/>
        <v>1.3488770157097343</v>
      </c>
      <c r="J38" s="50">
        <f t="shared" si="12"/>
        <v>1.3159775763021797</v>
      </c>
      <c r="K38" s="50">
        <f t="shared" si="12"/>
        <v>1.2830781368946251</v>
      </c>
      <c r="L38" s="50">
        <f t="shared" si="12"/>
        <v>1.2501786974870708</v>
      </c>
      <c r="M38" s="50">
        <f t="shared" si="12"/>
        <v>1.2172792580795162</v>
      </c>
      <c r="N38" s="50">
        <f t="shared" si="12"/>
        <v>1.1843798186719616</v>
      </c>
      <c r="O38" s="50">
        <f t="shared" si="12"/>
        <v>1.1514803792644073</v>
      </c>
      <c r="P38" s="50">
        <f t="shared" si="12"/>
        <v>1.1185809398568527</v>
      </c>
      <c r="Q38" s="50">
        <f t="shared" si="12"/>
        <v>1.0856815004492981</v>
      </c>
      <c r="R38" s="50">
        <f t="shared" si="12"/>
        <v>1.0527820610417438</v>
      </c>
      <c r="S38" s="50">
        <f t="shared" si="12"/>
        <v>1.0198826216341892</v>
      </c>
      <c r="T38" s="50">
        <f t="shared" si="11"/>
        <v>0.98698318222663473</v>
      </c>
      <c r="U38" s="50">
        <f t="shared" si="11"/>
        <v>0.95408374281908026</v>
      </c>
      <c r="V38" s="50">
        <f t="shared" si="11"/>
        <v>0.9211843034115258</v>
      </c>
      <c r="W38" s="50">
        <f t="shared" si="11"/>
        <v>0.88828486400397122</v>
      </c>
      <c r="X38" s="50">
        <f t="shared" si="11"/>
        <v>0.85538542459641687</v>
      </c>
      <c r="Y38" s="50">
        <f t="shared" si="11"/>
        <v>0.82248598518886229</v>
      </c>
      <c r="Z38" s="50">
        <f t="shared" si="11"/>
        <v>0.78958654578130771</v>
      </c>
      <c r="AA38" s="50">
        <f t="shared" si="11"/>
        <v>0.75668710637375325</v>
      </c>
      <c r="AB38" s="50">
        <f t="shared" si="11"/>
        <v>0.72378766696619867</v>
      </c>
      <c r="AC38" s="50">
        <f t="shared" si="11"/>
        <v>0.69088822755864443</v>
      </c>
      <c r="AD38" s="50">
        <f t="shared" si="11"/>
        <v>0.65798878815108985</v>
      </c>
      <c r="AE38" s="50">
        <f t="shared" si="11"/>
        <v>0.62508934874353539</v>
      </c>
      <c r="AF38" s="50">
        <f t="shared" si="11"/>
        <v>0.59218990933598081</v>
      </c>
      <c r="AG38" s="50">
        <f t="shared" si="11"/>
        <v>0.55929046992842624</v>
      </c>
      <c r="AH38" s="50">
        <f t="shared" si="11"/>
        <v>0.52639103052087188</v>
      </c>
      <c r="AI38" s="50">
        <f t="shared" si="11"/>
        <v>0.49349159111331753</v>
      </c>
      <c r="AJ38" s="50">
        <f t="shared" si="11"/>
        <v>0.46059215170576295</v>
      </c>
      <c r="AK38" s="50">
        <f t="shared" si="11"/>
        <v>0.42769271229820838</v>
      </c>
      <c r="AL38" s="50">
        <f t="shared" si="11"/>
        <v>0.3947932728906538</v>
      </c>
      <c r="AM38" s="50">
        <f t="shared" si="11"/>
        <v>0.36189383348309945</v>
      </c>
      <c r="AN38" s="50">
        <f t="shared" si="11"/>
        <v>0.32899439407554487</v>
      </c>
      <c r="AO38" s="50">
        <f t="shared" si="11"/>
        <v>0.29609495466799052</v>
      </c>
      <c r="AP38" s="50">
        <f t="shared" si="11"/>
        <v>0.26319551526043594</v>
      </c>
      <c r="AQ38" s="50">
        <f t="shared" si="11"/>
        <v>0.23029607585288137</v>
      </c>
      <c r="AR38" s="50">
        <f t="shared" si="11"/>
        <v>0.19739663644532701</v>
      </c>
      <c r="AS38" s="50">
        <f t="shared" si="11"/>
        <v>0.16449719703777244</v>
      </c>
      <c r="AT38" s="50">
        <f t="shared" si="11"/>
        <v>0.13159775763021786</v>
      </c>
      <c r="AU38" s="50">
        <f t="shared" si="11"/>
        <v>9.8698318222663506E-2</v>
      </c>
      <c r="AV38" s="50">
        <f t="shared" si="11"/>
        <v>6.5798878815109152E-2</v>
      </c>
      <c r="AW38" s="50">
        <f t="shared" si="11"/>
        <v>3.2899439407554576E-2</v>
      </c>
      <c r="AX38" s="50">
        <f t="shared" si="11"/>
        <v>0</v>
      </c>
      <c r="AY38" s="50">
        <f t="shared" si="11"/>
        <v>-3.2899439407554576E-2</v>
      </c>
      <c r="AZ38" s="50">
        <f t="shared" si="11"/>
        <v>-6.5798878815109152E-2</v>
      </c>
      <c r="BA38" s="50">
        <f t="shared" si="11"/>
        <v>-9.8698318222663506E-2</v>
      </c>
      <c r="BB38" s="50">
        <f t="shared" si="11"/>
        <v>0</v>
      </c>
      <c r="BC38" s="49">
        <f t="shared" si="6"/>
        <v>14.444444444444445</v>
      </c>
      <c r="BD38" s="47">
        <f t="shared" si="3"/>
        <v>58</v>
      </c>
    </row>
    <row r="39" spans="1:56" ht="19" hidden="1">
      <c r="A39" s="47"/>
      <c r="B39" s="49">
        <f t="shared" si="4"/>
        <v>13.333333333333334</v>
      </c>
      <c r="C39" s="47">
        <f t="shared" si="1"/>
        <v>56</v>
      </c>
      <c r="D39" s="50">
        <f t="shared" si="12"/>
        <v>1.4539208097168521</v>
      </c>
      <c r="E39" s="50">
        <f t="shared" si="12"/>
        <v>1.3773986618370178</v>
      </c>
      <c r="F39" s="50">
        <f t="shared" si="12"/>
        <v>1.3467898026850842</v>
      </c>
      <c r="G39" s="50">
        <f t="shared" si="12"/>
        <v>1.3161809435331504</v>
      </c>
      <c r="H39" s="50">
        <f t="shared" si="12"/>
        <v>1.2855720843812166</v>
      </c>
      <c r="I39" s="50">
        <f t="shared" si="12"/>
        <v>1.2549632252292828</v>
      </c>
      <c r="J39" s="50">
        <f t="shared" si="12"/>
        <v>1.2243543660773493</v>
      </c>
      <c r="K39" s="50">
        <f t="shared" si="12"/>
        <v>1.1937455069254155</v>
      </c>
      <c r="L39" s="50">
        <f t="shared" si="12"/>
        <v>1.1631366477734817</v>
      </c>
      <c r="M39" s="50">
        <f t="shared" si="12"/>
        <v>1.1325277886215479</v>
      </c>
      <c r="N39" s="50">
        <f t="shared" si="12"/>
        <v>1.1019189294696141</v>
      </c>
      <c r="O39" s="50">
        <f t="shared" si="12"/>
        <v>1.0713100703176806</v>
      </c>
      <c r="P39" s="50">
        <f t="shared" si="12"/>
        <v>1.0407012111657468</v>
      </c>
      <c r="Q39" s="50">
        <f t="shared" si="12"/>
        <v>1.010092352013813</v>
      </c>
      <c r="R39" s="50">
        <f t="shared" si="12"/>
        <v>0.97948349286187941</v>
      </c>
      <c r="S39" s="50">
        <f t="shared" si="12"/>
        <v>0.94887463370994563</v>
      </c>
      <c r="T39" s="50">
        <f t="shared" si="11"/>
        <v>0.91826577455801184</v>
      </c>
      <c r="U39" s="50">
        <f t="shared" si="11"/>
        <v>0.88765691540607816</v>
      </c>
      <c r="V39" s="50">
        <f t="shared" si="11"/>
        <v>0.85704805625414437</v>
      </c>
      <c r="W39" s="50">
        <f t="shared" si="11"/>
        <v>0.8264391971022107</v>
      </c>
      <c r="X39" s="50">
        <f t="shared" si="11"/>
        <v>0.79583033795027702</v>
      </c>
      <c r="Y39" s="50">
        <f t="shared" si="11"/>
        <v>0.76522147879834324</v>
      </c>
      <c r="Z39" s="50">
        <f t="shared" si="11"/>
        <v>0.73461261964640945</v>
      </c>
      <c r="AA39" s="50">
        <f t="shared" si="11"/>
        <v>0.70400376049447577</v>
      </c>
      <c r="AB39" s="50">
        <f t="shared" si="11"/>
        <v>0.67339490134254198</v>
      </c>
      <c r="AC39" s="50">
        <f t="shared" si="11"/>
        <v>0.64278604219060842</v>
      </c>
      <c r="AD39" s="50">
        <f t="shared" si="11"/>
        <v>0.61217718303867463</v>
      </c>
      <c r="AE39" s="50">
        <f t="shared" si="11"/>
        <v>0.58156832388674085</v>
      </c>
      <c r="AF39" s="50">
        <f t="shared" si="11"/>
        <v>0.55095946473480706</v>
      </c>
      <c r="AG39" s="50">
        <f t="shared" si="11"/>
        <v>0.52035060558287327</v>
      </c>
      <c r="AH39" s="50">
        <f t="shared" si="11"/>
        <v>0.48974174643093971</v>
      </c>
      <c r="AI39" s="50">
        <f t="shared" si="11"/>
        <v>0.45913288727900592</v>
      </c>
      <c r="AJ39" s="50">
        <f t="shared" si="11"/>
        <v>0.42852402812707235</v>
      </c>
      <c r="AK39" s="50">
        <f t="shared" si="11"/>
        <v>0.39791516897513857</v>
      </c>
      <c r="AL39" s="50">
        <f t="shared" si="11"/>
        <v>0.36730630982320478</v>
      </c>
      <c r="AM39" s="50">
        <f t="shared" si="11"/>
        <v>0.33669745067127099</v>
      </c>
      <c r="AN39" s="50">
        <f t="shared" si="11"/>
        <v>0.30608859151933721</v>
      </c>
      <c r="AO39" s="50">
        <f t="shared" si="11"/>
        <v>0.27547973236740364</v>
      </c>
      <c r="AP39" s="50">
        <f t="shared" si="11"/>
        <v>0.24487087321546985</v>
      </c>
      <c r="AQ39" s="50">
        <f t="shared" si="11"/>
        <v>0.21426201406353607</v>
      </c>
      <c r="AR39" s="50">
        <f t="shared" si="11"/>
        <v>0.18365315491160228</v>
      </c>
      <c r="AS39" s="50">
        <f t="shared" si="11"/>
        <v>0.15304429575966871</v>
      </c>
      <c r="AT39" s="50">
        <f t="shared" si="11"/>
        <v>0.12243543660773493</v>
      </c>
      <c r="AU39" s="50">
        <f t="shared" si="11"/>
        <v>9.1826577455801361E-2</v>
      </c>
      <c r="AV39" s="50">
        <f t="shared" si="11"/>
        <v>6.1217718303867574E-2</v>
      </c>
      <c r="AW39" s="50">
        <f t="shared" si="11"/>
        <v>3.0608859151933787E-2</v>
      </c>
      <c r="AX39" s="50">
        <f t="shared" si="11"/>
        <v>0</v>
      </c>
      <c r="AY39" s="50">
        <f t="shared" si="11"/>
        <v>-3.0608859151933787E-2</v>
      </c>
      <c r="AZ39" s="50">
        <f t="shared" si="11"/>
        <v>-6.1217718303867574E-2</v>
      </c>
      <c r="BA39" s="50">
        <f t="shared" si="11"/>
        <v>-9.1826577455801361E-2</v>
      </c>
      <c r="BB39" s="50">
        <f t="shared" si="11"/>
        <v>0</v>
      </c>
      <c r="BC39" s="49">
        <f t="shared" si="6"/>
        <v>13.333333333333334</v>
      </c>
      <c r="BD39" s="47">
        <f t="shared" si="3"/>
        <v>56</v>
      </c>
    </row>
    <row r="40" spans="1:56" ht="19" hidden="1">
      <c r="A40" s="47"/>
      <c r="B40" s="49">
        <f t="shared" si="4"/>
        <v>12.222222222222223</v>
      </c>
      <c r="C40" s="47">
        <f t="shared" si="1"/>
        <v>54</v>
      </c>
      <c r="D40" s="50">
        <f t="shared" si="12"/>
        <v>1.3518243794389515</v>
      </c>
      <c r="E40" s="50">
        <f t="shared" si="12"/>
        <v>1.2806757278895329</v>
      </c>
      <c r="F40" s="50">
        <f t="shared" si="12"/>
        <v>1.2522162672697656</v>
      </c>
      <c r="G40" s="50">
        <f t="shared" si="12"/>
        <v>1.2237568066499982</v>
      </c>
      <c r="H40" s="50">
        <f t="shared" si="12"/>
        <v>1.1952973460302307</v>
      </c>
      <c r="I40" s="50">
        <f t="shared" si="12"/>
        <v>1.1668378854104633</v>
      </c>
      <c r="J40" s="50">
        <f t="shared" si="12"/>
        <v>1.1383784247906958</v>
      </c>
      <c r="K40" s="50">
        <f t="shared" si="12"/>
        <v>1.1099189641709286</v>
      </c>
      <c r="L40" s="50">
        <f t="shared" si="12"/>
        <v>1.0814595035511612</v>
      </c>
      <c r="M40" s="50">
        <f t="shared" si="12"/>
        <v>1.0530000429313937</v>
      </c>
      <c r="N40" s="50">
        <f t="shared" si="12"/>
        <v>1.0245405823116263</v>
      </c>
      <c r="O40" s="50">
        <f t="shared" si="12"/>
        <v>0.99608112169185903</v>
      </c>
      <c r="P40" s="50">
        <f t="shared" si="12"/>
        <v>0.96762166107209158</v>
      </c>
      <c r="Q40" s="50">
        <f t="shared" si="12"/>
        <v>0.93916220045232413</v>
      </c>
      <c r="R40" s="50">
        <f t="shared" si="12"/>
        <v>0.91070273983255678</v>
      </c>
      <c r="S40" s="50">
        <f t="shared" si="12"/>
        <v>0.88224327921278933</v>
      </c>
      <c r="T40" s="50">
        <f t="shared" si="11"/>
        <v>0.85378381859302188</v>
      </c>
      <c r="U40" s="50">
        <f t="shared" si="11"/>
        <v>0.82532435797325454</v>
      </c>
      <c r="V40" s="50">
        <f t="shared" si="11"/>
        <v>0.7968648973534872</v>
      </c>
      <c r="W40" s="50">
        <f t="shared" si="11"/>
        <v>0.76840543673371975</v>
      </c>
      <c r="X40" s="50">
        <f t="shared" si="11"/>
        <v>0.73994597611395241</v>
      </c>
      <c r="Y40" s="50">
        <f t="shared" si="11"/>
        <v>0.71148651549418496</v>
      </c>
      <c r="Z40" s="50">
        <f t="shared" si="11"/>
        <v>0.68302705487441751</v>
      </c>
      <c r="AA40" s="50">
        <f t="shared" si="11"/>
        <v>0.65456759425465016</v>
      </c>
      <c r="AB40" s="50">
        <f t="shared" si="11"/>
        <v>0.62610813363488271</v>
      </c>
      <c r="AC40" s="50">
        <f t="shared" si="11"/>
        <v>0.59764867301511537</v>
      </c>
      <c r="AD40" s="50">
        <f t="shared" si="11"/>
        <v>0.56918921239534803</v>
      </c>
      <c r="AE40" s="50">
        <f t="shared" si="11"/>
        <v>0.54072975177558058</v>
      </c>
      <c r="AF40" s="50">
        <f t="shared" si="11"/>
        <v>0.51227029115581313</v>
      </c>
      <c r="AG40" s="50">
        <f t="shared" si="11"/>
        <v>0.48381083053604568</v>
      </c>
      <c r="AH40" s="50">
        <f t="shared" si="11"/>
        <v>0.45535136991627834</v>
      </c>
      <c r="AI40" s="50">
        <f t="shared" si="11"/>
        <v>0.426891909296511</v>
      </c>
      <c r="AJ40" s="50">
        <f t="shared" si="11"/>
        <v>0.39843244867674366</v>
      </c>
      <c r="AK40" s="50">
        <f t="shared" si="11"/>
        <v>0.3699729880569762</v>
      </c>
      <c r="AL40" s="50">
        <f t="shared" si="11"/>
        <v>0.34151352743720875</v>
      </c>
      <c r="AM40" s="50">
        <f t="shared" si="11"/>
        <v>0.3130540668174413</v>
      </c>
      <c r="AN40" s="50">
        <f t="shared" si="11"/>
        <v>0.28459460619767385</v>
      </c>
      <c r="AO40" s="50">
        <f t="shared" si="11"/>
        <v>0.25613514557790662</v>
      </c>
      <c r="AP40" s="50">
        <f t="shared" si="11"/>
        <v>0.22767568495813917</v>
      </c>
      <c r="AQ40" s="50">
        <f t="shared" si="11"/>
        <v>0.19921622433837172</v>
      </c>
      <c r="AR40" s="50">
        <f t="shared" si="11"/>
        <v>0.17075676371860449</v>
      </c>
      <c r="AS40" s="50">
        <f t="shared" si="11"/>
        <v>0.14229730309883704</v>
      </c>
      <c r="AT40" s="50">
        <f t="shared" si="11"/>
        <v>0.11383784247906958</v>
      </c>
      <c r="AU40" s="50">
        <f t="shared" si="11"/>
        <v>8.5378381859302355E-2</v>
      </c>
      <c r="AV40" s="50">
        <f t="shared" si="11"/>
        <v>5.6918921239534903E-2</v>
      </c>
      <c r="AW40" s="50">
        <f t="shared" si="11"/>
        <v>2.8459460619767452E-2</v>
      </c>
      <c r="AX40" s="50">
        <f t="shared" si="11"/>
        <v>0</v>
      </c>
      <c r="AY40" s="50">
        <f t="shared" si="11"/>
        <v>-2.8459460619767452E-2</v>
      </c>
      <c r="AZ40" s="50">
        <f t="shared" si="11"/>
        <v>-5.6918921239534903E-2</v>
      </c>
      <c r="BA40" s="50">
        <f t="shared" si="11"/>
        <v>-8.5378381859302355E-2</v>
      </c>
      <c r="BB40" s="50">
        <f t="shared" si="11"/>
        <v>0</v>
      </c>
      <c r="BC40" s="49">
        <f t="shared" si="6"/>
        <v>12.222222222222223</v>
      </c>
      <c r="BD40" s="47">
        <f t="shared" si="3"/>
        <v>54</v>
      </c>
    </row>
    <row r="41" spans="1:56" ht="19" hidden="1">
      <c r="A41" s="47"/>
      <c r="B41" s="49">
        <f t="shared" si="4"/>
        <v>11.111111111111111</v>
      </c>
      <c r="C41" s="47">
        <f>C42+2</f>
        <v>52</v>
      </c>
      <c r="D41" s="50">
        <f t="shared" si="12"/>
        <v>1.2560789212861478</v>
      </c>
      <c r="E41" s="50">
        <f t="shared" si="12"/>
        <v>1.1899695043763507</v>
      </c>
      <c r="F41" s="50">
        <f t="shared" si="12"/>
        <v>1.1635257376124317</v>
      </c>
      <c r="G41" s="50">
        <f t="shared" si="12"/>
        <v>1.1370819708485129</v>
      </c>
      <c r="H41" s="50">
        <f t="shared" si="12"/>
        <v>1.1106382040845939</v>
      </c>
      <c r="I41" s="50">
        <f t="shared" si="12"/>
        <v>1.0841944373206751</v>
      </c>
      <c r="J41" s="50">
        <f t="shared" si="12"/>
        <v>1.0577506705567561</v>
      </c>
      <c r="K41" s="50">
        <f t="shared" si="12"/>
        <v>1.0313069037928373</v>
      </c>
      <c r="L41" s="50">
        <f t="shared" si="12"/>
        <v>1.0048631370289183</v>
      </c>
      <c r="M41" s="50">
        <f t="shared" si="12"/>
        <v>0.97841937026499948</v>
      </c>
      <c r="N41" s="50">
        <f t="shared" si="12"/>
        <v>0.95197560350108046</v>
      </c>
      <c r="O41" s="50">
        <f t="shared" si="12"/>
        <v>0.92553183673716166</v>
      </c>
      <c r="P41" s="50">
        <f t="shared" si="12"/>
        <v>0.89908806997324264</v>
      </c>
      <c r="Q41" s="50">
        <f t="shared" si="12"/>
        <v>0.87264430320932385</v>
      </c>
      <c r="R41" s="50">
        <f t="shared" si="12"/>
        <v>0.84620053644540494</v>
      </c>
      <c r="S41" s="50">
        <f t="shared" si="12"/>
        <v>0.81975676968148603</v>
      </c>
      <c r="T41" s="50">
        <f t="shared" si="11"/>
        <v>0.79331300291756712</v>
      </c>
      <c r="U41" s="50">
        <f t="shared" si="11"/>
        <v>0.76686923615364821</v>
      </c>
      <c r="V41" s="50">
        <f t="shared" si="11"/>
        <v>0.74042546938972931</v>
      </c>
      <c r="W41" s="50">
        <f t="shared" si="11"/>
        <v>0.7139817026258104</v>
      </c>
      <c r="X41" s="50">
        <f t="shared" si="11"/>
        <v>0.68753793586189149</v>
      </c>
      <c r="Y41" s="50">
        <f t="shared" si="11"/>
        <v>0.66109416909797258</v>
      </c>
      <c r="Z41" s="50">
        <f t="shared" si="11"/>
        <v>0.63465040233405368</v>
      </c>
      <c r="AA41" s="50">
        <f t="shared" si="11"/>
        <v>0.60820663557013477</v>
      </c>
      <c r="AB41" s="50">
        <f t="shared" si="11"/>
        <v>0.58176286880621575</v>
      </c>
      <c r="AC41" s="50">
        <f t="shared" si="11"/>
        <v>0.55531910204229706</v>
      </c>
      <c r="AD41" s="50">
        <f t="shared" si="11"/>
        <v>0.52887533527837804</v>
      </c>
      <c r="AE41" s="50">
        <f t="shared" si="11"/>
        <v>0.50243156851445914</v>
      </c>
      <c r="AF41" s="50">
        <f t="shared" si="11"/>
        <v>0.47598780175054023</v>
      </c>
      <c r="AG41" s="50">
        <f t="shared" si="11"/>
        <v>0.44954403498662132</v>
      </c>
      <c r="AH41" s="50">
        <f t="shared" si="11"/>
        <v>0.42310026822270241</v>
      </c>
      <c r="AI41" s="50">
        <f t="shared" si="11"/>
        <v>0.39665650145878362</v>
      </c>
      <c r="AJ41" s="50">
        <f t="shared" si="11"/>
        <v>0.37021273469486471</v>
      </c>
      <c r="AK41" s="50">
        <f t="shared" si="11"/>
        <v>0.3437689679309458</v>
      </c>
      <c r="AL41" s="50">
        <f t="shared" si="11"/>
        <v>0.31732520116702689</v>
      </c>
      <c r="AM41" s="50">
        <f t="shared" si="11"/>
        <v>0.29088143440310787</v>
      </c>
      <c r="AN41" s="50">
        <f t="shared" ref="AN41:BB41" si="13">((610.7)*10^((7.5*$B41)/(237.3+$B41))/1000)-((610.7)*10^((7.5*$B41)/(237.3+$B41))/1000)*(AN$13/100)</f>
        <v>0.26443766763918908</v>
      </c>
      <c r="AO41" s="50">
        <f t="shared" si="13"/>
        <v>0.23799390087527028</v>
      </c>
      <c r="AP41" s="50">
        <f t="shared" si="13"/>
        <v>0.21155013411135126</v>
      </c>
      <c r="AQ41" s="50">
        <f t="shared" si="13"/>
        <v>0.18510636734743224</v>
      </c>
      <c r="AR41" s="50">
        <f t="shared" si="13"/>
        <v>0.15866260058351345</v>
      </c>
      <c r="AS41" s="50">
        <f t="shared" si="13"/>
        <v>0.13221883381959443</v>
      </c>
      <c r="AT41" s="50">
        <f t="shared" si="13"/>
        <v>0.10577506705567563</v>
      </c>
      <c r="AU41" s="50">
        <f t="shared" si="13"/>
        <v>7.9331300291756834E-2</v>
      </c>
      <c r="AV41" s="50">
        <f t="shared" si="13"/>
        <v>5.2887533527837816E-2</v>
      </c>
      <c r="AW41" s="50">
        <f t="shared" si="13"/>
        <v>2.6443766763919019E-2</v>
      </c>
      <c r="AX41" s="50">
        <f t="shared" si="13"/>
        <v>0</v>
      </c>
      <c r="AY41" s="50">
        <f t="shared" si="13"/>
        <v>-2.6443766763919019E-2</v>
      </c>
      <c r="AZ41" s="50">
        <f t="shared" si="13"/>
        <v>-5.2887533527837816E-2</v>
      </c>
      <c r="BA41" s="50">
        <f t="shared" si="13"/>
        <v>-7.9331300291756834E-2</v>
      </c>
      <c r="BB41" s="50">
        <f t="shared" si="13"/>
        <v>0</v>
      </c>
      <c r="BC41" s="49">
        <f t="shared" si="6"/>
        <v>11.111111111111111</v>
      </c>
      <c r="BD41" s="47">
        <f>BD42+2</f>
        <v>52</v>
      </c>
    </row>
    <row r="42" spans="1:56" ht="19" hidden="1">
      <c r="A42" s="47"/>
      <c r="B42" s="49">
        <f t="shared" si="4"/>
        <v>10</v>
      </c>
      <c r="C42" s="47">
        <v>50</v>
      </c>
      <c r="D42" s="50">
        <f t="shared" si="12"/>
        <v>1.1663446438797838</v>
      </c>
      <c r="E42" s="50">
        <f t="shared" si="12"/>
        <v>1.1049580836755846</v>
      </c>
      <c r="F42" s="50">
        <f t="shared" si="12"/>
        <v>1.0804034595939049</v>
      </c>
      <c r="G42" s="50">
        <f t="shared" si="12"/>
        <v>1.0558488355122253</v>
      </c>
      <c r="H42" s="50">
        <f t="shared" si="12"/>
        <v>1.0312942114305457</v>
      </c>
      <c r="I42" s="50">
        <f t="shared" si="12"/>
        <v>1.006739587348866</v>
      </c>
      <c r="J42" s="50">
        <f t="shared" si="12"/>
        <v>0.98218496326718641</v>
      </c>
      <c r="K42" s="50">
        <f t="shared" si="12"/>
        <v>0.95763033918550677</v>
      </c>
      <c r="L42" s="50">
        <f t="shared" si="12"/>
        <v>0.93307571510382703</v>
      </c>
      <c r="M42" s="50">
        <f t="shared" si="12"/>
        <v>0.9085210910221474</v>
      </c>
      <c r="N42" s="50">
        <f t="shared" si="12"/>
        <v>0.88396646694046765</v>
      </c>
      <c r="O42" s="50">
        <f t="shared" si="12"/>
        <v>0.85941184285878802</v>
      </c>
      <c r="P42" s="50">
        <f t="shared" si="12"/>
        <v>0.83485721877710839</v>
      </c>
      <c r="Q42" s="50">
        <f t="shared" si="12"/>
        <v>0.81030259469542876</v>
      </c>
      <c r="R42" s="50">
        <f t="shared" si="12"/>
        <v>0.78574797061374912</v>
      </c>
      <c r="S42" s="50">
        <f t="shared" si="12"/>
        <v>0.76119334653206949</v>
      </c>
      <c r="T42" s="50">
        <f t="shared" ref="T42:BB42" si="14">((610.7)*10^((7.5*$B42)/(237.3+$B42))/1000)-((610.7)*10^((7.5*$B42)/(237.3+$B42))/1000)*(T$13/100)</f>
        <v>0.73663872245038975</v>
      </c>
      <c r="U42" s="50">
        <f t="shared" si="14"/>
        <v>0.71208409836871012</v>
      </c>
      <c r="V42" s="50">
        <f t="shared" si="14"/>
        <v>0.68752947428703048</v>
      </c>
      <c r="W42" s="50">
        <f t="shared" si="14"/>
        <v>0.66297485020535074</v>
      </c>
      <c r="X42" s="50">
        <f t="shared" si="14"/>
        <v>0.63842022612367111</v>
      </c>
      <c r="Y42" s="50">
        <f t="shared" si="14"/>
        <v>0.61386560204199148</v>
      </c>
      <c r="Z42" s="50">
        <f t="shared" si="14"/>
        <v>0.58931097796031184</v>
      </c>
      <c r="AA42" s="50">
        <f t="shared" si="14"/>
        <v>0.5647563538786321</v>
      </c>
      <c r="AB42" s="50">
        <f t="shared" si="14"/>
        <v>0.54020172979695247</v>
      </c>
      <c r="AC42" s="50">
        <f t="shared" si="14"/>
        <v>0.51564710571527284</v>
      </c>
      <c r="AD42" s="50">
        <f t="shared" si="14"/>
        <v>0.4910924816335932</v>
      </c>
      <c r="AE42" s="50">
        <f t="shared" si="14"/>
        <v>0.46653785755191357</v>
      </c>
      <c r="AF42" s="50">
        <f t="shared" si="14"/>
        <v>0.44198323347023383</v>
      </c>
      <c r="AG42" s="50">
        <f t="shared" si="14"/>
        <v>0.41742860938855419</v>
      </c>
      <c r="AH42" s="50">
        <f t="shared" si="14"/>
        <v>0.39287398530687445</v>
      </c>
      <c r="AI42" s="50">
        <f t="shared" si="14"/>
        <v>0.36831936122519493</v>
      </c>
      <c r="AJ42" s="50">
        <f t="shared" si="14"/>
        <v>0.3437647371435153</v>
      </c>
      <c r="AK42" s="50">
        <f t="shared" si="14"/>
        <v>0.31921011306183555</v>
      </c>
      <c r="AL42" s="50">
        <f t="shared" si="14"/>
        <v>0.29465548898015592</v>
      </c>
      <c r="AM42" s="50">
        <f t="shared" si="14"/>
        <v>0.27010086489847618</v>
      </c>
      <c r="AN42" s="50">
        <f t="shared" si="14"/>
        <v>0.24554624081679655</v>
      </c>
      <c r="AO42" s="50">
        <f t="shared" si="14"/>
        <v>0.22099161673511691</v>
      </c>
      <c r="AP42" s="50">
        <f t="shared" si="14"/>
        <v>0.19643699265343728</v>
      </c>
      <c r="AQ42" s="50">
        <f t="shared" si="14"/>
        <v>0.17188236857175765</v>
      </c>
      <c r="AR42" s="50">
        <f t="shared" si="14"/>
        <v>0.14732774449007802</v>
      </c>
      <c r="AS42" s="50">
        <f t="shared" si="14"/>
        <v>0.12277312040839816</v>
      </c>
      <c r="AT42" s="50">
        <f t="shared" si="14"/>
        <v>9.821849632671853E-2</v>
      </c>
      <c r="AU42" s="50">
        <f t="shared" si="14"/>
        <v>7.3663872245039119E-2</v>
      </c>
      <c r="AV42" s="50">
        <f t="shared" si="14"/>
        <v>4.9109248163359265E-2</v>
      </c>
      <c r="AW42" s="50">
        <f t="shared" si="14"/>
        <v>2.4554624081679632E-2</v>
      </c>
      <c r="AX42" s="50">
        <f t="shared" si="14"/>
        <v>0</v>
      </c>
      <c r="AY42" s="50">
        <f t="shared" si="14"/>
        <v>-2.4554624081679632E-2</v>
      </c>
      <c r="AZ42" s="50">
        <f t="shared" si="14"/>
        <v>-4.9109248163359265E-2</v>
      </c>
      <c r="BA42" s="50">
        <f t="shared" si="14"/>
        <v>-7.3663872245039119E-2</v>
      </c>
      <c r="BB42" s="50">
        <f t="shared" si="14"/>
        <v>0</v>
      </c>
      <c r="BC42" s="49">
        <f t="shared" si="6"/>
        <v>10</v>
      </c>
      <c r="BD42" s="47">
        <v>50</v>
      </c>
    </row>
    <row r="43" spans="1:56" s="4" customFormat="1">
      <c r="A43" s="48"/>
      <c r="B43" s="47"/>
      <c r="C43" s="47"/>
      <c r="D43" s="48">
        <v>5</v>
      </c>
      <c r="E43" s="48">
        <v>10</v>
      </c>
      <c r="F43" s="47">
        <f t="shared" ref="F43:BA43" si="15">E43+2</f>
        <v>12</v>
      </c>
      <c r="G43" s="47">
        <f t="shared" si="15"/>
        <v>14</v>
      </c>
      <c r="H43" s="47">
        <f t="shared" si="15"/>
        <v>16</v>
      </c>
      <c r="I43" s="47">
        <f t="shared" si="15"/>
        <v>18</v>
      </c>
      <c r="J43" s="48">
        <f t="shared" si="15"/>
        <v>20</v>
      </c>
      <c r="K43" s="47">
        <f t="shared" si="15"/>
        <v>22</v>
      </c>
      <c r="L43" s="47">
        <f t="shared" si="15"/>
        <v>24</v>
      </c>
      <c r="M43" s="47">
        <f t="shared" si="15"/>
        <v>26</v>
      </c>
      <c r="N43" s="47">
        <f t="shared" si="15"/>
        <v>28</v>
      </c>
      <c r="O43" s="48">
        <f t="shared" si="15"/>
        <v>30</v>
      </c>
      <c r="P43" s="47">
        <f>O43+2</f>
        <v>32</v>
      </c>
      <c r="Q43" s="47">
        <f>P43+2</f>
        <v>34</v>
      </c>
      <c r="R43" s="47">
        <f t="shared" si="15"/>
        <v>36</v>
      </c>
      <c r="S43" s="47">
        <f t="shared" si="15"/>
        <v>38</v>
      </c>
      <c r="T43" s="48">
        <f t="shared" si="15"/>
        <v>40</v>
      </c>
      <c r="U43" s="47">
        <f t="shared" si="15"/>
        <v>42</v>
      </c>
      <c r="V43" s="47">
        <f t="shared" si="15"/>
        <v>44</v>
      </c>
      <c r="W43" s="47">
        <f t="shared" si="15"/>
        <v>46</v>
      </c>
      <c r="X43" s="47">
        <f t="shared" si="15"/>
        <v>48</v>
      </c>
      <c r="Y43" s="48">
        <f t="shared" si="15"/>
        <v>50</v>
      </c>
      <c r="Z43" s="47">
        <f t="shared" si="15"/>
        <v>52</v>
      </c>
      <c r="AA43" s="47">
        <f t="shared" si="15"/>
        <v>54</v>
      </c>
      <c r="AB43" s="47">
        <f t="shared" si="15"/>
        <v>56</v>
      </c>
      <c r="AC43" s="47">
        <f t="shared" si="15"/>
        <v>58</v>
      </c>
      <c r="AD43" s="48">
        <f t="shared" si="15"/>
        <v>60</v>
      </c>
      <c r="AE43" s="47">
        <f t="shared" si="15"/>
        <v>62</v>
      </c>
      <c r="AF43" s="47">
        <f t="shared" si="15"/>
        <v>64</v>
      </c>
      <c r="AG43" s="47">
        <f t="shared" si="15"/>
        <v>66</v>
      </c>
      <c r="AH43" s="47">
        <f t="shared" si="15"/>
        <v>68</v>
      </c>
      <c r="AI43" s="48">
        <f t="shared" si="15"/>
        <v>70</v>
      </c>
      <c r="AJ43" s="47">
        <f t="shared" si="15"/>
        <v>72</v>
      </c>
      <c r="AK43" s="47">
        <f t="shared" si="15"/>
        <v>74</v>
      </c>
      <c r="AL43" s="47">
        <f t="shared" si="15"/>
        <v>76</v>
      </c>
      <c r="AM43" s="47">
        <f t="shared" si="15"/>
        <v>78</v>
      </c>
      <c r="AN43" s="48">
        <f t="shared" si="15"/>
        <v>80</v>
      </c>
      <c r="AO43" s="47">
        <f t="shared" si="15"/>
        <v>82</v>
      </c>
      <c r="AP43" s="47">
        <f t="shared" si="15"/>
        <v>84</v>
      </c>
      <c r="AQ43" s="47">
        <f t="shared" si="15"/>
        <v>86</v>
      </c>
      <c r="AR43" s="47">
        <f t="shared" si="15"/>
        <v>88</v>
      </c>
      <c r="AS43" s="48">
        <f t="shared" si="15"/>
        <v>90</v>
      </c>
      <c r="AT43" s="47">
        <f>AS43+2</f>
        <v>92</v>
      </c>
      <c r="AU43" s="47">
        <f t="shared" si="15"/>
        <v>94</v>
      </c>
      <c r="AV43" s="47">
        <f t="shared" si="15"/>
        <v>96</v>
      </c>
      <c r="AW43" s="47">
        <f t="shared" si="15"/>
        <v>98</v>
      </c>
      <c r="AX43" s="48">
        <f t="shared" si="15"/>
        <v>100</v>
      </c>
      <c r="AY43" s="48">
        <f t="shared" si="15"/>
        <v>102</v>
      </c>
      <c r="AZ43" s="48">
        <f t="shared" si="15"/>
        <v>104</v>
      </c>
      <c r="BA43" s="48">
        <f t="shared" si="15"/>
        <v>106</v>
      </c>
      <c r="BB43" s="48">
        <v>100</v>
      </c>
      <c r="BC43" s="47"/>
      <c r="BD43" s="47"/>
    </row>
  </sheetData>
  <conditionalFormatting sqref="D14:BB42">
    <cfRule type="expression" dxfId="19" priority="1">
      <formula>D14&lt;($Q$5-$Q$6)</formula>
    </cfRule>
    <cfRule type="expression" dxfId="18" priority="2">
      <formula>D14&lt;=$Q$5-($Q$6/2)</formula>
    </cfRule>
    <cfRule type="expression" dxfId="17" priority="3">
      <formula>D14&lt;=$Q$5+($Q$6/2)</formula>
    </cfRule>
    <cfRule type="expression" dxfId="16" priority="4">
      <formula>D14&gt;($Q$5+$Q$6)</formula>
    </cfRule>
    <cfRule type="expression" dxfId="15" priority="5">
      <formula>D14&gt;($Q$5-($Q$6/2))</formula>
    </cfRule>
  </conditionalFormatting>
  <pageMargins left="0.25" right="0.25" top="0.75" bottom="0.75" header="0.3" footer="0.3"/>
  <pageSetup scale="74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2B6B-A6AB-164E-94B0-7D66B6200529}">
  <dimension ref="A1:BD43"/>
  <sheetViews>
    <sheetView zoomScale="85" zoomScaleNormal="75" workbookViewId="0">
      <selection activeCell="S2" sqref="S2"/>
    </sheetView>
  </sheetViews>
  <sheetFormatPr baseColWidth="10" defaultRowHeight="21"/>
  <cols>
    <col min="1" max="1" width="24.5" style="17" customWidth="1"/>
    <col min="2" max="2" width="6.83203125" style="17" customWidth="1"/>
    <col min="3" max="3" width="6.33203125" style="17" customWidth="1"/>
    <col min="4" max="45" width="4.83203125" style="19" customWidth="1"/>
    <col min="46" max="54" width="4.83203125" style="19" hidden="1" customWidth="1"/>
    <col min="55" max="55" width="7.33203125" style="17" customWidth="1"/>
    <col min="56" max="56" width="6.33203125" style="17" customWidth="1"/>
    <col min="57" max="16384" width="10.83203125" style="19"/>
  </cols>
  <sheetData>
    <row r="1" spans="1:56">
      <c r="A1" s="17" t="s">
        <v>23</v>
      </c>
      <c r="B1" s="19" t="s">
        <v>2</v>
      </c>
      <c r="C1" s="19">
        <v>1.2</v>
      </c>
      <c r="I1" s="19" t="s">
        <v>7</v>
      </c>
      <c r="J1" s="19" t="s">
        <v>8</v>
      </c>
      <c r="O1" s="19" t="s">
        <v>5</v>
      </c>
    </row>
    <row r="2" spans="1:56">
      <c r="B2" s="19" t="s">
        <v>3</v>
      </c>
      <c r="C2" s="19">
        <v>0.35</v>
      </c>
      <c r="I2" s="19" t="s">
        <v>9</v>
      </c>
      <c r="J2" s="19" t="s">
        <v>10</v>
      </c>
      <c r="O2" s="19" t="s">
        <v>0</v>
      </c>
      <c r="Q2" s="19">
        <f>Q4-C2</f>
        <v>0.85</v>
      </c>
      <c r="S2" s="46" t="s">
        <v>22</v>
      </c>
    </row>
    <row r="3" spans="1:56">
      <c r="I3" s="19" t="s">
        <v>11</v>
      </c>
      <c r="J3" s="19" t="s">
        <v>12</v>
      </c>
      <c r="O3" s="19" t="s">
        <v>4</v>
      </c>
      <c r="Q3" s="19">
        <f>Q4-(C2/2)</f>
        <v>1.0249999999999999</v>
      </c>
    </row>
    <row r="4" spans="1:56">
      <c r="O4" s="19" t="s">
        <v>1</v>
      </c>
      <c r="Q4" s="19">
        <f>C1</f>
        <v>1.2</v>
      </c>
    </row>
    <row r="5" spans="1:56">
      <c r="O5" s="19" t="s">
        <v>4</v>
      </c>
      <c r="Q5" s="19">
        <f>Q4+(C2/2)</f>
        <v>1.375</v>
      </c>
    </row>
    <row r="6" spans="1:56">
      <c r="O6" s="19" t="s">
        <v>6</v>
      </c>
      <c r="Q6" s="19">
        <f>Q4+C2</f>
        <v>1.5499999999999998</v>
      </c>
    </row>
    <row r="7" spans="1:56">
      <c r="O7" s="19" t="s">
        <v>5</v>
      </c>
    </row>
    <row r="12" spans="1:56">
      <c r="D12" s="18" t="s">
        <v>13</v>
      </c>
    </row>
    <row r="13" spans="1:56" s="20" customFormat="1">
      <c r="A13" s="18" t="s">
        <v>14</v>
      </c>
      <c r="B13" s="21"/>
      <c r="C13" s="21"/>
      <c r="D13" s="20">
        <v>5</v>
      </c>
      <c r="E13" s="20">
        <v>10</v>
      </c>
      <c r="F13" s="21">
        <f t="shared" ref="F13:BA13" si="0">E13+2</f>
        <v>12</v>
      </c>
      <c r="G13" s="21">
        <f t="shared" si="0"/>
        <v>14</v>
      </c>
      <c r="H13" s="21">
        <f t="shared" si="0"/>
        <v>16</v>
      </c>
      <c r="I13" s="21">
        <f t="shared" si="0"/>
        <v>18</v>
      </c>
      <c r="J13" s="20">
        <f t="shared" si="0"/>
        <v>20</v>
      </c>
      <c r="K13" s="21">
        <f t="shared" si="0"/>
        <v>22</v>
      </c>
      <c r="L13" s="21">
        <f t="shared" si="0"/>
        <v>24</v>
      </c>
      <c r="M13" s="21">
        <f t="shared" si="0"/>
        <v>26</v>
      </c>
      <c r="N13" s="21">
        <f t="shared" si="0"/>
        <v>28</v>
      </c>
      <c r="O13" s="20">
        <f t="shared" si="0"/>
        <v>30</v>
      </c>
      <c r="P13" s="21">
        <f t="shared" si="0"/>
        <v>32</v>
      </c>
      <c r="Q13" s="21">
        <f t="shared" si="0"/>
        <v>34</v>
      </c>
      <c r="R13" s="21">
        <f t="shared" si="0"/>
        <v>36</v>
      </c>
      <c r="S13" s="21">
        <f t="shared" si="0"/>
        <v>38</v>
      </c>
      <c r="T13" s="20">
        <f t="shared" si="0"/>
        <v>40</v>
      </c>
      <c r="U13" s="21">
        <f t="shared" si="0"/>
        <v>42</v>
      </c>
      <c r="V13" s="21">
        <f t="shared" si="0"/>
        <v>44</v>
      </c>
      <c r="W13" s="21">
        <f t="shared" si="0"/>
        <v>46</v>
      </c>
      <c r="X13" s="21">
        <f t="shared" si="0"/>
        <v>48</v>
      </c>
      <c r="Y13" s="20">
        <f t="shared" si="0"/>
        <v>50</v>
      </c>
      <c r="Z13" s="21">
        <f t="shared" si="0"/>
        <v>52</v>
      </c>
      <c r="AA13" s="21">
        <f t="shared" si="0"/>
        <v>54</v>
      </c>
      <c r="AB13" s="21">
        <f t="shared" si="0"/>
        <v>56</v>
      </c>
      <c r="AC13" s="21">
        <f t="shared" si="0"/>
        <v>58</v>
      </c>
      <c r="AD13" s="20">
        <f t="shared" si="0"/>
        <v>60</v>
      </c>
      <c r="AE13" s="21">
        <f t="shared" si="0"/>
        <v>62</v>
      </c>
      <c r="AF13" s="21">
        <f t="shared" si="0"/>
        <v>64</v>
      </c>
      <c r="AG13" s="21">
        <f t="shared" si="0"/>
        <v>66</v>
      </c>
      <c r="AH13" s="21">
        <f t="shared" si="0"/>
        <v>68</v>
      </c>
      <c r="AI13" s="20">
        <f t="shared" si="0"/>
        <v>70</v>
      </c>
      <c r="AJ13" s="21">
        <f t="shared" si="0"/>
        <v>72</v>
      </c>
      <c r="AK13" s="21">
        <f t="shared" si="0"/>
        <v>74</v>
      </c>
      <c r="AL13" s="21">
        <f t="shared" si="0"/>
        <v>76</v>
      </c>
      <c r="AM13" s="21">
        <f t="shared" si="0"/>
        <v>78</v>
      </c>
      <c r="AN13" s="20">
        <f t="shared" si="0"/>
        <v>80</v>
      </c>
      <c r="AO13" s="21">
        <f t="shared" si="0"/>
        <v>82</v>
      </c>
      <c r="AP13" s="21">
        <f t="shared" si="0"/>
        <v>84</v>
      </c>
      <c r="AQ13" s="21">
        <f t="shared" si="0"/>
        <v>86</v>
      </c>
      <c r="AR13" s="21">
        <f t="shared" si="0"/>
        <v>88</v>
      </c>
      <c r="AS13" s="20">
        <f t="shared" si="0"/>
        <v>90</v>
      </c>
      <c r="AT13" s="21">
        <f t="shared" si="0"/>
        <v>92</v>
      </c>
      <c r="AU13" s="21">
        <f t="shared" si="0"/>
        <v>94</v>
      </c>
      <c r="AV13" s="21">
        <f t="shared" si="0"/>
        <v>96</v>
      </c>
      <c r="AW13" s="21">
        <f t="shared" si="0"/>
        <v>98</v>
      </c>
      <c r="AX13" s="20">
        <f t="shared" si="0"/>
        <v>100</v>
      </c>
      <c r="AY13" s="20">
        <f t="shared" si="0"/>
        <v>102</v>
      </c>
      <c r="AZ13" s="20">
        <f t="shared" si="0"/>
        <v>104</v>
      </c>
      <c r="BA13" s="20">
        <f t="shared" si="0"/>
        <v>106</v>
      </c>
      <c r="BB13" s="20">
        <v>100</v>
      </c>
      <c r="BC13" s="21"/>
      <c r="BD13" s="21"/>
    </row>
    <row r="14" spans="1:56">
      <c r="B14" s="22">
        <f>ROUND(5/9*(C14-32),0)</f>
        <v>41</v>
      </c>
      <c r="C14" s="17">
        <f t="shared" ref="C14:C40" si="1">C15+2</f>
        <v>106</v>
      </c>
      <c r="D14" s="23">
        <f>((610.7)*10^((7.5*$B14)/(237.3+$B14))/1000)-((610.7)*10^((7.5*$B14)/(237.3+$B14))/1000)*(D$13/100)</f>
        <v>7.3871049730450169</v>
      </c>
      <c r="E14" s="23">
        <f t="shared" ref="E14:BB19" si="2">((610.7)*10^((7.5*$B14)/(237.3+$B14))/1000)-((610.7)*10^((7.5*$B14)/(237.3+$B14))/1000)*(E$13/100)</f>
        <v>6.9983099744637007</v>
      </c>
      <c r="F14" s="23">
        <f t="shared" si="2"/>
        <v>6.8427919750311741</v>
      </c>
      <c r="G14" s="23">
        <f t="shared" si="2"/>
        <v>6.6872739755986466</v>
      </c>
      <c r="H14" s="23">
        <f t="shared" si="2"/>
        <v>6.5317559761661208</v>
      </c>
      <c r="I14" s="23">
        <f t="shared" si="2"/>
        <v>6.3762379767335942</v>
      </c>
      <c r="J14" s="23">
        <f t="shared" si="2"/>
        <v>6.2207199773010675</v>
      </c>
      <c r="K14" s="23">
        <f t="shared" si="2"/>
        <v>6.06520197786854</v>
      </c>
      <c r="L14" s="23">
        <f t="shared" si="2"/>
        <v>5.9096839784360142</v>
      </c>
      <c r="M14" s="23">
        <f t="shared" si="2"/>
        <v>5.7541659790034867</v>
      </c>
      <c r="N14" s="23">
        <f t="shared" si="2"/>
        <v>5.5986479795709601</v>
      </c>
      <c r="O14" s="23">
        <f t="shared" si="2"/>
        <v>5.4431299801384334</v>
      </c>
      <c r="P14" s="23">
        <f t="shared" si="2"/>
        <v>5.2876119807059077</v>
      </c>
      <c r="Q14" s="23">
        <f t="shared" si="2"/>
        <v>5.1320939812733801</v>
      </c>
      <c r="R14" s="23">
        <f t="shared" si="2"/>
        <v>4.9765759818408544</v>
      </c>
      <c r="S14" s="23">
        <f t="shared" si="2"/>
        <v>4.8210579824083268</v>
      </c>
      <c r="T14" s="23">
        <f t="shared" si="2"/>
        <v>4.6655399829758002</v>
      </c>
      <c r="U14" s="23">
        <f t="shared" si="2"/>
        <v>4.5100219835432735</v>
      </c>
      <c r="V14" s="23">
        <f t="shared" si="2"/>
        <v>4.3545039841107469</v>
      </c>
      <c r="W14" s="23">
        <f t="shared" si="2"/>
        <v>4.1989859846782203</v>
      </c>
      <c r="X14" s="23">
        <f t="shared" si="2"/>
        <v>4.0434679852456936</v>
      </c>
      <c r="Y14" s="23">
        <f t="shared" si="2"/>
        <v>3.887949985813167</v>
      </c>
      <c r="Z14" s="23">
        <f t="shared" si="2"/>
        <v>3.7324319863806403</v>
      </c>
      <c r="AA14" s="23">
        <f t="shared" si="2"/>
        <v>3.5769139869481137</v>
      </c>
      <c r="AB14" s="23">
        <f t="shared" si="2"/>
        <v>3.4213959875155862</v>
      </c>
      <c r="AC14" s="23">
        <f t="shared" si="2"/>
        <v>3.2658779880830604</v>
      </c>
      <c r="AD14" s="23">
        <f t="shared" si="2"/>
        <v>3.1103599886505338</v>
      </c>
      <c r="AE14" s="23">
        <f t="shared" si="2"/>
        <v>2.9548419892180071</v>
      </c>
      <c r="AF14" s="23">
        <f t="shared" si="2"/>
        <v>2.7993239897854805</v>
      </c>
      <c r="AG14" s="23">
        <f t="shared" si="2"/>
        <v>2.6438059903529529</v>
      </c>
      <c r="AH14" s="23">
        <f t="shared" si="2"/>
        <v>2.4882879909204263</v>
      </c>
      <c r="AI14" s="23">
        <f t="shared" si="2"/>
        <v>2.3327699914879005</v>
      </c>
      <c r="AJ14" s="23">
        <f t="shared" si="2"/>
        <v>2.1772519920553739</v>
      </c>
      <c r="AK14" s="23">
        <f t="shared" si="2"/>
        <v>2.0217339926228473</v>
      </c>
      <c r="AL14" s="23">
        <f t="shared" si="2"/>
        <v>1.8662159931903197</v>
      </c>
      <c r="AM14" s="23">
        <f t="shared" si="2"/>
        <v>1.7106979937577931</v>
      </c>
      <c r="AN14" s="23">
        <f t="shared" si="2"/>
        <v>1.5551799943252664</v>
      </c>
      <c r="AO14" s="23">
        <f t="shared" si="2"/>
        <v>1.3996619948927407</v>
      </c>
      <c r="AP14" s="23">
        <f t="shared" si="2"/>
        <v>1.244143995460214</v>
      </c>
      <c r="AQ14" s="23">
        <f t="shared" si="2"/>
        <v>1.0886259960276865</v>
      </c>
      <c r="AR14" s="23">
        <f t="shared" si="2"/>
        <v>0.93310799659515986</v>
      </c>
      <c r="AS14" s="23">
        <f t="shared" si="2"/>
        <v>0.77758999716263322</v>
      </c>
      <c r="AT14" s="23">
        <f t="shared" si="2"/>
        <v>0.62207199773010657</v>
      </c>
      <c r="AU14" s="23">
        <f t="shared" si="2"/>
        <v>0.46655399829758082</v>
      </c>
      <c r="AV14" s="23">
        <f t="shared" si="2"/>
        <v>0.31103599886505329</v>
      </c>
      <c r="AW14" s="23">
        <f t="shared" si="2"/>
        <v>0.15551799943252664</v>
      </c>
      <c r="AX14" s="23">
        <f t="shared" si="2"/>
        <v>0</v>
      </c>
      <c r="AY14" s="23">
        <f t="shared" si="2"/>
        <v>-0.15551799943252664</v>
      </c>
      <c r="AZ14" s="23">
        <f t="shared" si="2"/>
        <v>-0.31103599886505329</v>
      </c>
      <c r="BA14" s="23">
        <f t="shared" si="2"/>
        <v>-0.46655399829758082</v>
      </c>
      <c r="BB14" s="23">
        <f t="shared" si="2"/>
        <v>0</v>
      </c>
      <c r="BC14" s="22">
        <f>ROUND(5/9*(BD14-32),0)</f>
        <v>41</v>
      </c>
      <c r="BD14" s="17">
        <f t="shared" ref="BD14:BD40" si="3">BD15+2</f>
        <v>106</v>
      </c>
    </row>
    <row r="15" spans="1:56">
      <c r="B15" s="22">
        <f t="shared" ref="B15:B42" si="4">5/9*(C15-32)</f>
        <v>40</v>
      </c>
      <c r="C15" s="17">
        <f t="shared" si="1"/>
        <v>104</v>
      </c>
      <c r="D15" s="23">
        <f t="shared" ref="D15:S34" si="5">((610.7)*10^((7.5*$B15)/(237.3+$B15))/1000)-((610.7)*10^((7.5*$B15)/(237.3+$B15))/1000)*(D$13/100)</f>
        <v>7.005067522736625</v>
      </c>
      <c r="E15" s="23">
        <f t="shared" si="5"/>
        <v>6.6363797583820663</v>
      </c>
      <c r="F15" s="23">
        <f t="shared" si="5"/>
        <v>6.4889046526402421</v>
      </c>
      <c r="G15" s="23">
        <f t="shared" si="5"/>
        <v>6.3414295468984188</v>
      </c>
      <c r="H15" s="23">
        <f t="shared" si="5"/>
        <v>6.1939544411565954</v>
      </c>
      <c r="I15" s="23">
        <f t="shared" si="5"/>
        <v>6.0464793354147712</v>
      </c>
      <c r="J15" s="23">
        <f t="shared" si="5"/>
        <v>5.8990042296729479</v>
      </c>
      <c r="K15" s="23">
        <f t="shared" si="5"/>
        <v>5.7515291239311237</v>
      </c>
      <c r="L15" s="23">
        <f t="shared" si="5"/>
        <v>5.6040540181893004</v>
      </c>
      <c r="M15" s="23">
        <f t="shared" si="5"/>
        <v>5.4565789124474762</v>
      </c>
      <c r="N15" s="23">
        <f t="shared" si="5"/>
        <v>5.3091038067056529</v>
      </c>
      <c r="O15" s="23">
        <f t="shared" si="5"/>
        <v>5.1616287009638295</v>
      </c>
      <c r="P15" s="23">
        <f t="shared" si="5"/>
        <v>5.0141535952220053</v>
      </c>
      <c r="Q15" s="23">
        <f t="shared" si="5"/>
        <v>4.8666784894801811</v>
      </c>
      <c r="R15" s="23">
        <f t="shared" si="5"/>
        <v>4.7192033837383587</v>
      </c>
      <c r="S15" s="23">
        <f t="shared" si="5"/>
        <v>4.5717282779965345</v>
      </c>
      <c r="T15" s="23">
        <f t="shared" si="2"/>
        <v>4.4242531722547103</v>
      </c>
      <c r="U15" s="23">
        <f t="shared" si="2"/>
        <v>4.2767780665128878</v>
      </c>
      <c r="V15" s="23">
        <f t="shared" si="2"/>
        <v>4.1293029607710636</v>
      </c>
      <c r="W15" s="23">
        <f t="shared" si="2"/>
        <v>3.9818278550292394</v>
      </c>
      <c r="X15" s="23">
        <f t="shared" si="2"/>
        <v>3.8343527492874161</v>
      </c>
      <c r="Y15" s="23">
        <f t="shared" si="2"/>
        <v>3.6868776435455923</v>
      </c>
      <c r="Z15" s="23">
        <f t="shared" si="2"/>
        <v>3.5394025378037686</v>
      </c>
      <c r="AA15" s="23">
        <f t="shared" si="2"/>
        <v>3.3919274320619448</v>
      </c>
      <c r="AB15" s="23">
        <f t="shared" si="2"/>
        <v>3.244452326320121</v>
      </c>
      <c r="AC15" s="23">
        <f t="shared" si="2"/>
        <v>3.0969772205782977</v>
      </c>
      <c r="AD15" s="23">
        <f t="shared" si="2"/>
        <v>2.9495021148364744</v>
      </c>
      <c r="AE15" s="23">
        <f t="shared" si="2"/>
        <v>2.8020270090946502</v>
      </c>
      <c r="AF15" s="23">
        <f t="shared" si="2"/>
        <v>2.654551903352826</v>
      </c>
      <c r="AG15" s="23">
        <f t="shared" si="2"/>
        <v>2.5070767976110027</v>
      </c>
      <c r="AH15" s="23">
        <f t="shared" si="2"/>
        <v>2.3596016918691785</v>
      </c>
      <c r="AI15" s="23">
        <f t="shared" si="2"/>
        <v>2.212126586127356</v>
      </c>
      <c r="AJ15" s="23">
        <f t="shared" si="2"/>
        <v>2.0646514803855318</v>
      </c>
      <c r="AK15" s="23">
        <f t="shared" si="2"/>
        <v>1.9171763746437085</v>
      </c>
      <c r="AL15" s="23">
        <f t="shared" si="2"/>
        <v>1.7697012689018843</v>
      </c>
      <c r="AM15" s="23">
        <f t="shared" si="2"/>
        <v>1.6222261631600601</v>
      </c>
      <c r="AN15" s="23">
        <f t="shared" si="2"/>
        <v>1.4747510574182368</v>
      </c>
      <c r="AO15" s="23">
        <f t="shared" si="2"/>
        <v>1.3272759516764134</v>
      </c>
      <c r="AP15" s="23">
        <f t="shared" si="2"/>
        <v>1.1798008459345901</v>
      </c>
      <c r="AQ15" s="23">
        <f t="shared" si="2"/>
        <v>1.0323257401927659</v>
      </c>
      <c r="AR15" s="23">
        <f t="shared" si="2"/>
        <v>0.8848506344509417</v>
      </c>
      <c r="AS15" s="23">
        <f t="shared" si="2"/>
        <v>0.73737552870911838</v>
      </c>
      <c r="AT15" s="23">
        <f t="shared" si="2"/>
        <v>0.58990042296729417</v>
      </c>
      <c r="AU15" s="23">
        <f t="shared" si="2"/>
        <v>0.44242531722547174</v>
      </c>
      <c r="AV15" s="23">
        <f t="shared" si="2"/>
        <v>0.29495021148364753</v>
      </c>
      <c r="AW15" s="23">
        <f t="shared" si="2"/>
        <v>0.14747510574182421</v>
      </c>
      <c r="AX15" s="23">
        <f t="shared" si="2"/>
        <v>0</v>
      </c>
      <c r="AY15" s="23">
        <f t="shared" si="2"/>
        <v>-0.14747510574182421</v>
      </c>
      <c r="AZ15" s="23">
        <f t="shared" si="2"/>
        <v>-0.29495021148364753</v>
      </c>
      <c r="BA15" s="23">
        <f t="shared" si="2"/>
        <v>-0.44242531722547174</v>
      </c>
      <c r="BB15" s="23">
        <f t="shared" si="2"/>
        <v>0</v>
      </c>
      <c r="BC15" s="22">
        <f t="shared" ref="BC15:BC42" si="6">5/9*(BD15-32)</f>
        <v>40</v>
      </c>
      <c r="BD15" s="17">
        <f t="shared" si="3"/>
        <v>104</v>
      </c>
    </row>
    <row r="16" spans="1:56">
      <c r="B16" s="22">
        <f t="shared" si="4"/>
        <v>38.888888888888893</v>
      </c>
      <c r="C16" s="17">
        <f t="shared" si="1"/>
        <v>102</v>
      </c>
      <c r="D16" s="23">
        <f t="shared" si="5"/>
        <v>6.6007316529329447</v>
      </c>
      <c r="E16" s="23">
        <f t="shared" si="2"/>
        <v>6.2533247238312102</v>
      </c>
      <c r="F16" s="23">
        <f t="shared" si="2"/>
        <v>6.1143619521905173</v>
      </c>
      <c r="G16" s="23">
        <f t="shared" si="2"/>
        <v>5.9753991805498234</v>
      </c>
      <c r="H16" s="23">
        <f t="shared" si="2"/>
        <v>5.8364364089091296</v>
      </c>
      <c r="I16" s="23">
        <f t="shared" si="2"/>
        <v>5.6974736372684358</v>
      </c>
      <c r="J16" s="23">
        <f t="shared" si="2"/>
        <v>5.5585108656277429</v>
      </c>
      <c r="K16" s="23">
        <f t="shared" si="2"/>
        <v>5.4195480939870491</v>
      </c>
      <c r="L16" s="23">
        <f t="shared" si="2"/>
        <v>5.2805853223463561</v>
      </c>
      <c r="M16" s="23">
        <f t="shared" si="2"/>
        <v>5.1416225507056623</v>
      </c>
      <c r="N16" s="23">
        <f t="shared" si="2"/>
        <v>5.0026597790649685</v>
      </c>
      <c r="O16" s="23">
        <f t="shared" si="2"/>
        <v>4.8636970074242747</v>
      </c>
      <c r="P16" s="23">
        <f t="shared" si="2"/>
        <v>4.7247342357835809</v>
      </c>
      <c r="Q16" s="23">
        <f t="shared" si="2"/>
        <v>4.5857714641428871</v>
      </c>
      <c r="R16" s="23">
        <f t="shared" si="2"/>
        <v>4.4468086925021941</v>
      </c>
      <c r="S16" s="23">
        <f t="shared" si="2"/>
        <v>4.3078459208615012</v>
      </c>
      <c r="T16" s="23">
        <f t="shared" si="2"/>
        <v>4.1688831492208074</v>
      </c>
      <c r="U16" s="23">
        <f t="shared" si="2"/>
        <v>4.0299203775801136</v>
      </c>
      <c r="V16" s="23">
        <f t="shared" si="2"/>
        <v>3.8909576059394198</v>
      </c>
      <c r="W16" s="23">
        <f t="shared" si="2"/>
        <v>3.7519948342987264</v>
      </c>
      <c r="X16" s="23">
        <f t="shared" si="2"/>
        <v>3.613032062658033</v>
      </c>
      <c r="Y16" s="23">
        <f t="shared" si="2"/>
        <v>3.4740692910173392</v>
      </c>
      <c r="Z16" s="23">
        <f t="shared" si="2"/>
        <v>3.3351065193766454</v>
      </c>
      <c r="AA16" s="23">
        <f t="shared" si="2"/>
        <v>3.196143747735952</v>
      </c>
      <c r="AB16" s="23">
        <f t="shared" si="2"/>
        <v>3.0571809760952582</v>
      </c>
      <c r="AC16" s="23">
        <f t="shared" si="2"/>
        <v>2.9182182044545648</v>
      </c>
      <c r="AD16" s="23">
        <f t="shared" si="2"/>
        <v>2.7792554328138719</v>
      </c>
      <c r="AE16" s="23">
        <f t="shared" si="2"/>
        <v>2.6402926611731781</v>
      </c>
      <c r="AF16" s="23">
        <f t="shared" si="2"/>
        <v>2.5013298895324843</v>
      </c>
      <c r="AG16" s="23">
        <f t="shared" si="2"/>
        <v>2.3623671178917904</v>
      </c>
      <c r="AH16" s="23">
        <f t="shared" si="2"/>
        <v>2.2234043462510966</v>
      </c>
      <c r="AI16" s="23">
        <f t="shared" si="2"/>
        <v>2.0844415746104037</v>
      </c>
      <c r="AJ16" s="23">
        <f t="shared" si="2"/>
        <v>1.9454788029697099</v>
      </c>
      <c r="AK16" s="23">
        <f t="shared" si="2"/>
        <v>1.8065160313290161</v>
      </c>
      <c r="AL16" s="23">
        <f t="shared" si="2"/>
        <v>1.6675532596883231</v>
      </c>
      <c r="AM16" s="23">
        <f t="shared" si="2"/>
        <v>1.5285904880476293</v>
      </c>
      <c r="AN16" s="23">
        <f t="shared" si="2"/>
        <v>1.3896277164069355</v>
      </c>
      <c r="AO16" s="23">
        <f t="shared" si="2"/>
        <v>1.2506649447662426</v>
      </c>
      <c r="AP16" s="23">
        <f t="shared" si="2"/>
        <v>1.1117021731255488</v>
      </c>
      <c r="AQ16" s="23">
        <f t="shared" si="2"/>
        <v>0.97273940148485494</v>
      </c>
      <c r="AR16" s="23">
        <f t="shared" si="2"/>
        <v>0.83377662984416112</v>
      </c>
      <c r="AS16" s="23">
        <f t="shared" si="2"/>
        <v>0.6948138582034673</v>
      </c>
      <c r="AT16" s="23">
        <f t="shared" si="2"/>
        <v>0.55585108656277438</v>
      </c>
      <c r="AU16" s="23">
        <f t="shared" si="2"/>
        <v>0.41688831492208145</v>
      </c>
      <c r="AV16" s="23">
        <f t="shared" si="2"/>
        <v>0.27792554328138763</v>
      </c>
      <c r="AW16" s="23">
        <f t="shared" si="2"/>
        <v>0.13896277164069382</v>
      </c>
      <c r="AX16" s="23">
        <f t="shared" si="2"/>
        <v>0</v>
      </c>
      <c r="AY16" s="23">
        <f t="shared" si="2"/>
        <v>-0.13896277164069382</v>
      </c>
      <c r="AZ16" s="23">
        <f t="shared" si="2"/>
        <v>-0.27792554328138763</v>
      </c>
      <c r="BA16" s="23">
        <f t="shared" si="2"/>
        <v>-0.41688831492208145</v>
      </c>
      <c r="BB16" s="23">
        <f t="shared" si="2"/>
        <v>0</v>
      </c>
      <c r="BC16" s="22">
        <f t="shared" si="6"/>
        <v>38.888888888888893</v>
      </c>
      <c r="BD16" s="17">
        <f t="shared" si="3"/>
        <v>102</v>
      </c>
    </row>
    <row r="17" spans="2:56">
      <c r="B17" s="22">
        <f t="shared" si="4"/>
        <v>37.777777777777779</v>
      </c>
      <c r="C17" s="17">
        <f t="shared" si="1"/>
        <v>100</v>
      </c>
      <c r="D17" s="23">
        <f t="shared" si="5"/>
        <v>6.2167476540607165</v>
      </c>
      <c r="E17" s="23">
        <f t="shared" si="2"/>
        <v>5.8895504091101518</v>
      </c>
      <c r="F17" s="23">
        <f t="shared" si="2"/>
        <v>5.7586715111299265</v>
      </c>
      <c r="G17" s="23">
        <f t="shared" si="2"/>
        <v>5.6277926131497011</v>
      </c>
      <c r="H17" s="23">
        <f t="shared" si="2"/>
        <v>5.4969137151694749</v>
      </c>
      <c r="I17" s="23">
        <f t="shared" si="2"/>
        <v>5.3660348171892496</v>
      </c>
      <c r="J17" s="23">
        <f t="shared" si="2"/>
        <v>5.2351559192090242</v>
      </c>
      <c r="K17" s="23">
        <f t="shared" si="2"/>
        <v>5.1042770212287989</v>
      </c>
      <c r="L17" s="23">
        <f t="shared" si="2"/>
        <v>4.9733981232485736</v>
      </c>
      <c r="M17" s="23">
        <f t="shared" si="2"/>
        <v>4.8425192252683473</v>
      </c>
      <c r="N17" s="23">
        <f t="shared" si="2"/>
        <v>4.7116403272881211</v>
      </c>
      <c r="O17" s="23">
        <f t="shared" si="2"/>
        <v>4.5807614293078966</v>
      </c>
      <c r="P17" s="23">
        <f t="shared" si="2"/>
        <v>4.4498825313276704</v>
      </c>
      <c r="Q17" s="23">
        <f t="shared" si="2"/>
        <v>4.3190036333474442</v>
      </c>
      <c r="R17" s="23">
        <f t="shared" si="2"/>
        <v>4.1881247353672197</v>
      </c>
      <c r="S17" s="23">
        <f t="shared" si="2"/>
        <v>4.0572458373869935</v>
      </c>
      <c r="T17" s="23">
        <f t="shared" si="2"/>
        <v>3.9263669394067682</v>
      </c>
      <c r="U17" s="23">
        <f t="shared" si="2"/>
        <v>3.7954880414265428</v>
      </c>
      <c r="V17" s="23">
        <f t="shared" si="2"/>
        <v>3.6646091434463171</v>
      </c>
      <c r="W17" s="23">
        <f t="shared" si="2"/>
        <v>3.5337302454660913</v>
      </c>
      <c r="X17" s="23">
        <f t="shared" si="2"/>
        <v>3.4028513474858659</v>
      </c>
      <c r="Y17" s="23">
        <f t="shared" si="2"/>
        <v>3.2719724495056401</v>
      </c>
      <c r="Z17" s="23">
        <f t="shared" si="2"/>
        <v>3.1410935515254144</v>
      </c>
      <c r="AA17" s="23">
        <f t="shared" si="2"/>
        <v>3.0102146535451886</v>
      </c>
      <c r="AB17" s="23">
        <f t="shared" si="2"/>
        <v>2.8793357555649628</v>
      </c>
      <c r="AC17" s="23">
        <f t="shared" si="2"/>
        <v>2.7484568575847379</v>
      </c>
      <c r="AD17" s="23">
        <f t="shared" si="2"/>
        <v>2.6175779596045121</v>
      </c>
      <c r="AE17" s="23">
        <f t="shared" si="2"/>
        <v>2.4866990616242868</v>
      </c>
      <c r="AF17" s="23">
        <f t="shared" si="2"/>
        <v>2.3558201636440605</v>
      </c>
      <c r="AG17" s="23">
        <f t="shared" si="2"/>
        <v>2.2249412656638352</v>
      </c>
      <c r="AH17" s="23">
        <f t="shared" si="2"/>
        <v>2.094062367683609</v>
      </c>
      <c r="AI17" s="23">
        <f t="shared" si="2"/>
        <v>1.9631834697033845</v>
      </c>
      <c r="AJ17" s="23">
        <f t="shared" si="2"/>
        <v>1.8323045717231583</v>
      </c>
      <c r="AK17" s="23">
        <f t="shared" si="2"/>
        <v>1.701425673742933</v>
      </c>
      <c r="AL17" s="23">
        <f t="shared" si="2"/>
        <v>1.5705467757627076</v>
      </c>
      <c r="AM17" s="23">
        <f t="shared" si="2"/>
        <v>1.4396678777824814</v>
      </c>
      <c r="AN17" s="23">
        <f t="shared" si="2"/>
        <v>1.3087889798022561</v>
      </c>
      <c r="AO17" s="23">
        <f t="shared" si="2"/>
        <v>1.1779100818220307</v>
      </c>
      <c r="AP17" s="23">
        <f t="shared" si="2"/>
        <v>1.0470311838418054</v>
      </c>
      <c r="AQ17" s="23">
        <f t="shared" si="2"/>
        <v>0.91615228586157915</v>
      </c>
      <c r="AR17" s="23">
        <f t="shared" si="2"/>
        <v>0.78527338788135381</v>
      </c>
      <c r="AS17" s="23">
        <f t="shared" si="2"/>
        <v>0.65439448990112759</v>
      </c>
      <c r="AT17" s="23">
        <f t="shared" si="2"/>
        <v>0.52351559192090225</v>
      </c>
      <c r="AU17" s="23">
        <f t="shared" si="2"/>
        <v>0.39263669394067691</v>
      </c>
      <c r="AV17" s="23">
        <f t="shared" si="2"/>
        <v>0.26175779596045157</v>
      </c>
      <c r="AW17" s="23">
        <f t="shared" si="2"/>
        <v>0.13087889798022534</v>
      </c>
      <c r="AX17" s="23">
        <f t="shared" si="2"/>
        <v>0</v>
      </c>
      <c r="AY17" s="23">
        <f t="shared" si="2"/>
        <v>-0.13087889798022534</v>
      </c>
      <c r="AZ17" s="23">
        <f t="shared" si="2"/>
        <v>-0.26175779596045157</v>
      </c>
      <c r="BA17" s="23">
        <f t="shared" si="2"/>
        <v>-0.39263669394067691</v>
      </c>
      <c r="BB17" s="23">
        <f t="shared" si="2"/>
        <v>0</v>
      </c>
      <c r="BC17" s="22">
        <f t="shared" si="6"/>
        <v>37.777777777777779</v>
      </c>
      <c r="BD17" s="17">
        <f t="shared" si="3"/>
        <v>100</v>
      </c>
    </row>
    <row r="18" spans="2:56">
      <c r="B18" s="22">
        <f t="shared" si="4"/>
        <v>36.666666666666671</v>
      </c>
      <c r="C18" s="17">
        <f t="shared" si="1"/>
        <v>98</v>
      </c>
      <c r="D18" s="23">
        <f t="shared" si="5"/>
        <v>5.8522554354732188</v>
      </c>
      <c r="E18" s="23">
        <f t="shared" si="2"/>
        <v>5.544241991500944</v>
      </c>
      <c r="F18" s="23">
        <f t="shared" si="2"/>
        <v>5.4210366139120341</v>
      </c>
      <c r="G18" s="23">
        <f t="shared" si="2"/>
        <v>5.2978312363231241</v>
      </c>
      <c r="H18" s="23">
        <f t="shared" si="2"/>
        <v>5.1746258587342151</v>
      </c>
      <c r="I18" s="23">
        <f t="shared" si="2"/>
        <v>5.0514204811453052</v>
      </c>
      <c r="J18" s="23">
        <f t="shared" si="2"/>
        <v>4.9282151035563952</v>
      </c>
      <c r="K18" s="23">
        <f t="shared" si="2"/>
        <v>4.8050097259674853</v>
      </c>
      <c r="L18" s="23">
        <f t="shared" si="2"/>
        <v>4.6818043483785754</v>
      </c>
      <c r="M18" s="23">
        <f t="shared" si="2"/>
        <v>4.5585989707896655</v>
      </c>
      <c r="N18" s="23">
        <f t="shared" si="2"/>
        <v>4.4353935932007555</v>
      </c>
      <c r="O18" s="23">
        <f t="shared" si="2"/>
        <v>4.3121882156118456</v>
      </c>
      <c r="P18" s="23">
        <f t="shared" si="2"/>
        <v>4.1889828380229357</v>
      </c>
      <c r="Q18" s="23">
        <f t="shared" si="2"/>
        <v>4.0657774604340258</v>
      </c>
      <c r="R18" s="23">
        <f t="shared" si="2"/>
        <v>3.9425720828451158</v>
      </c>
      <c r="S18" s="23">
        <f t="shared" si="2"/>
        <v>3.8193667052562059</v>
      </c>
      <c r="T18" s="23">
        <f t="shared" si="2"/>
        <v>3.696161327667296</v>
      </c>
      <c r="U18" s="23">
        <f t="shared" si="2"/>
        <v>3.5729559500783865</v>
      </c>
      <c r="V18" s="23">
        <f t="shared" si="2"/>
        <v>3.4497505724894766</v>
      </c>
      <c r="W18" s="23">
        <f t="shared" si="2"/>
        <v>3.3265451949005662</v>
      </c>
      <c r="X18" s="23">
        <f t="shared" si="2"/>
        <v>3.2033398173116567</v>
      </c>
      <c r="Y18" s="23">
        <f t="shared" si="2"/>
        <v>3.0801344397227468</v>
      </c>
      <c r="Z18" s="23">
        <f t="shared" si="2"/>
        <v>2.9569290621338369</v>
      </c>
      <c r="AA18" s="23">
        <f t="shared" si="2"/>
        <v>2.833723684544927</v>
      </c>
      <c r="AB18" s="23">
        <f t="shared" si="2"/>
        <v>2.710518306956017</v>
      </c>
      <c r="AC18" s="23">
        <f t="shared" si="2"/>
        <v>2.5873129293671076</v>
      </c>
      <c r="AD18" s="23">
        <f t="shared" si="2"/>
        <v>2.4641075517781976</v>
      </c>
      <c r="AE18" s="23">
        <f t="shared" si="2"/>
        <v>2.3409021741892877</v>
      </c>
      <c r="AF18" s="23">
        <f t="shared" si="2"/>
        <v>2.2176967966003778</v>
      </c>
      <c r="AG18" s="23">
        <f t="shared" si="2"/>
        <v>2.0944914190114678</v>
      </c>
      <c r="AH18" s="23">
        <f t="shared" si="2"/>
        <v>1.9712860414225579</v>
      </c>
      <c r="AI18" s="23">
        <f t="shared" si="2"/>
        <v>1.848080663833648</v>
      </c>
      <c r="AJ18" s="23">
        <f t="shared" si="2"/>
        <v>1.7248752862447381</v>
      </c>
      <c r="AK18" s="23">
        <f t="shared" si="2"/>
        <v>1.6016699086558281</v>
      </c>
      <c r="AL18" s="23">
        <f t="shared" si="2"/>
        <v>1.4784645310669182</v>
      </c>
      <c r="AM18" s="23">
        <f t="shared" si="2"/>
        <v>1.3552591534780083</v>
      </c>
      <c r="AN18" s="23">
        <f t="shared" si="2"/>
        <v>1.2320537758890984</v>
      </c>
      <c r="AO18" s="23">
        <f t="shared" si="2"/>
        <v>1.1088483983001893</v>
      </c>
      <c r="AP18" s="23">
        <f t="shared" si="2"/>
        <v>0.98564302071127941</v>
      </c>
      <c r="AQ18" s="23">
        <f t="shared" si="2"/>
        <v>0.86243764312236948</v>
      </c>
      <c r="AR18" s="23">
        <f t="shared" si="2"/>
        <v>0.73923226553345955</v>
      </c>
      <c r="AS18" s="23">
        <f t="shared" si="2"/>
        <v>0.61602688794454963</v>
      </c>
      <c r="AT18" s="23">
        <f t="shared" si="2"/>
        <v>0.49282151035563881</v>
      </c>
      <c r="AU18" s="23">
        <f t="shared" si="2"/>
        <v>0.36961613276672978</v>
      </c>
      <c r="AV18" s="23">
        <f t="shared" si="2"/>
        <v>0.24641075517781985</v>
      </c>
      <c r="AW18" s="23">
        <f t="shared" si="2"/>
        <v>0.12320537758890993</v>
      </c>
      <c r="AX18" s="23">
        <f t="shared" si="2"/>
        <v>0</v>
      </c>
      <c r="AY18" s="23">
        <f t="shared" si="2"/>
        <v>-0.12320537758890993</v>
      </c>
      <c r="AZ18" s="23">
        <f t="shared" si="2"/>
        <v>-0.24641075517781985</v>
      </c>
      <c r="BA18" s="23">
        <f t="shared" si="2"/>
        <v>-0.36961613276672978</v>
      </c>
      <c r="BB18" s="23">
        <f t="shared" si="2"/>
        <v>0</v>
      </c>
      <c r="BC18" s="22">
        <f t="shared" si="6"/>
        <v>36.666666666666671</v>
      </c>
      <c r="BD18" s="17">
        <f t="shared" si="3"/>
        <v>98</v>
      </c>
    </row>
    <row r="19" spans="2:56">
      <c r="B19" s="22">
        <f t="shared" si="4"/>
        <v>35.555555555555557</v>
      </c>
      <c r="C19" s="17">
        <f t="shared" si="1"/>
        <v>96</v>
      </c>
      <c r="D19" s="23">
        <f t="shared" si="5"/>
        <v>5.5064233933711497</v>
      </c>
      <c r="E19" s="23">
        <f t="shared" si="2"/>
        <v>5.2166116358253003</v>
      </c>
      <c r="F19" s="23">
        <f t="shared" si="2"/>
        <v>5.1006869328069602</v>
      </c>
      <c r="G19" s="23">
        <f t="shared" si="2"/>
        <v>4.98476222978862</v>
      </c>
      <c r="H19" s="23">
        <f t="shared" si="2"/>
        <v>4.8688375267702799</v>
      </c>
      <c r="I19" s="23">
        <f t="shared" si="2"/>
        <v>4.7529128237519398</v>
      </c>
      <c r="J19" s="23">
        <f t="shared" si="2"/>
        <v>4.6369881207335997</v>
      </c>
      <c r="K19" s="23">
        <f t="shared" si="2"/>
        <v>4.5210634177152595</v>
      </c>
      <c r="L19" s="23">
        <f t="shared" si="2"/>
        <v>4.4051387146969203</v>
      </c>
      <c r="M19" s="23">
        <f t="shared" si="2"/>
        <v>4.2892140116785802</v>
      </c>
      <c r="N19" s="23">
        <f t="shared" si="2"/>
        <v>4.1732893086602401</v>
      </c>
      <c r="O19" s="23">
        <f t="shared" si="2"/>
        <v>4.0573646056418999</v>
      </c>
      <c r="P19" s="23">
        <f t="shared" si="2"/>
        <v>3.9414399026235598</v>
      </c>
      <c r="Q19" s="23">
        <f t="shared" si="2"/>
        <v>3.8255151996052197</v>
      </c>
      <c r="R19" s="23">
        <f t="shared" si="2"/>
        <v>3.70959049658688</v>
      </c>
      <c r="S19" s="23">
        <f t="shared" si="2"/>
        <v>3.5936657935685399</v>
      </c>
      <c r="T19" s="23">
        <f t="shared" si="2"/>
        <v>3.4777410905501998</v>
      </c>
      <c r="U19" s="23">
        <f t="shared" si="2"/>
        <v>3.3618163875318601</v>
      </c>
      <c r="V19" s="23">
        <f t="shared" si="2"/>
        <v>3.2458916845135199</v>
      </c>
      <c r="W19" s="23">
        <f t="shared" si="2"/>
        <v>3.1299669814951798</v>
      </c>
      <c r="X19" s="23">
        <f t="shared" si="2"/>
        <v>3.0140422784768401</v>
      </c>
      <c r="Y19" s="23">
        <f t="shared" ref="Y19:BB19" si="7">((610.7)*10^((7.5*$B19)/(237.3+$B19))/1000)-((610.7)*10^((7.5*$B19)/(237.3+$B19))/1000)*(Y$13/100)</f>
        <v>2.8981175754585</v>
      </c>
      <c r="Z19" s="23">
        <f t="shared" si="7"/>
        <v>2.7821928724401599</v>
      </c>
      <c r="AA19" s="23">
        <f t="shared" si="7"/>
        <v>2.6662681694218198</v>
      </c>
      <c r="AB19" s="23">
        <f t="shared" si="7"/>
        <v>2.5503434664034796</v>
      </c>
      <c r="AC19" s="23">
        <f t="shared" si="7"/>
        <v>2.4344187633851404</v>
      </c>
      <c r="AD19" s="23">
        <f t="shared" si="7"/>
        <v>2.3184940603668003</v>
      </c>
      <c r="AE19" s="23">
        <f t="shared" si="7"/>
        <v>2.2025693573484602</v>
      </c>
      <c r="AF19" s="23">
        <f t="shared" si="7"/>
        <v>2.08664465433012</v>
      </c>
      <c r="AG19" s="23">
        <f t="shared" si="7"/>
        <v>1.9707199513117799</v>
      </c>
      <c r="AH19" s="23">
        <f t="shared" si="7"/>
        <v>1.8547952482934398</v>
      </c>
      <c r="AI19" s="23">
        <f t="shared" si="7"/>
        <v>1.7388705452751001</v>
      </c>
      <c r="AJ19" s="23">
        <f t="shared" si="7"/>
        <v>1.62294584225676</v>
      </c>
      <c r="AK19" s="23">
        <f t="shared" si="7"/>
        <v>1.5070211392384198</v>
      </c>
      <c r="AL19" s="23">
        <f t="shared" si="7"/>
        <v>1.3910964362200797</v>
      </c>
      <c r="AM19" s="23">
        <f t="shared" si="7"/>
        <v>1.2751717332017396</v>
      </c>
      <c r="AN19" s="23">
        <f t="shared" si="7"/>
        <v>1.1592470301833995</v>
      </c>
      <c r="AO19" s="23">
        <f t="shared" si="7"/>
        <v>1.0433223271650602</v>
      </c>
      <c r="AP19" s="23">
        <f t="shared" si="7"/>
        <v>0.92739762414672011</v>
      </c>
      <c r="AQ19" s="23">
        <f t="shared" si="7"/>
        <v>0.81147292112837999</v>
      </c>
      <c r="AR19" s="23">
        <f t="shared" si="7"/>
        <v>0.69554821811003986</v>
      </c>
      <c r="AS19" s="23">
        <f t="shared" si="7"/>
        <v>0.57962351509169974</v>
      </c>
      <c r="AT19" s="23">
        <f t="shared" si="7"/>
        <v>0.46369881207335961</v>
      </c>
      <c r="AU19" s="23">
        <f t="shared" si="7"/>
        <v>0.34777410905502038</v>
      </c>
      <c r="AV19" s="23">
        <f t="shared" si="7"/>
        <v>0.23184940603668025</v>
      </c>
      <c r="AW19" s="23">
        <f t="shared" si="7"/>
        <v>0.11592470301834013</v>
      </c>
      <c r="AX19" s="23">
        <f t="shared" si="7"/>
        <v>0</v>
      </c>
      <c r="AY19" s="23">
        <f t="shared" si="7"/>
        <v>-0.11592470301834013</v>
      </c>
      <c r="AZ19" s="23">
        <f t="shared" si="7"/>
        <v>-0.23184940603668025</v>
      </c>
      <c r="BA19" s="23">
        <f t="shared" si="7"/>
        <v>-0.34777410905502038</v>
      </c>
      <c r="BB19" s="23">
        <f t="shared" si="7"/>
        <v>0</v>
      </c>
      <c r="BC19" s="22">
        <f t="shared" si="6"/>
        <v>35.555555555555557</v>
      </c>
      <c r="BD19" s="17">
        <f t="shared" si="3"/>
        <v>96</v>
      </c>
    </row>
    <row r="20" spans="2:56">
      <c r="B20" s="22">
        <f t="shared" si="4"/>
        <v>34.444444444444443</v>
      </c>
      <c r="C20" s="17">
        <f t="shared" si="1"/>
        <v>94</v>
      </c>
      <c r="D20" s="60">
        <f t="shared" si="5"/>
        <v>5.1784477843584478</v>
      </c>
      <c r="E20" s="61">
        <f t="shared" si="5"/>
        <v>4.9058979009711612</v>
      </c>
      <c r="F20" s="61">
        <f t="shared" si="5"/>
        <v>4.7968779476162462</v>
      </c>
      <c r="G20" s="61">
        <f t="shared" si="5"/>
        <v>4.6878579942613312</v>
      </c>
      <c r="H20" s="61">
        <f t="shared" si="5"/>
        <v>4.5788380409064171</v>
      </c>
      <c r="I20" s="61">
        <f t="shared" si="5"/>
        <v>4.4698180875515021</v>
      </c>
      <c r="J20" s="61">
        <f t="shared" si="5"/>
        <v>4.3607981341965871</v>
      </c>
      <c r="K20" s="61">
        <f t="shared" si="5"/>
        <v>4.251778180841673</v>
      </c>
      <c r="L20" s="61">
        <f t="shared" si="5"/>
        <v>4.142758227486758</v>
      </c>
      <c r="M20" s="61">
        <f t="shared" si="5"/>
        <v>4.033738274131843</v>
      </c>
      <c r="N20" s="61">
        <f t="shared" si="5"/>
        <v>3.9247183207769285</v>
      </c>
      <c r="O20" s="61">
        <f t="shared" si="5"/>
        <v>3.815698367422014</v>
      </c>
      <c r="P20" s="61">
        <f t="shared" si="5"/>
        <v>3.7066784140670994</v>
      </c>
      <c r="Q20" s="61">
        <f t="shared" si="5"/>
        <v>3.5976584607121849</v>
      </c>
      <c r="R20" s="61">
        <f t="shared" si="5"/>
        <v>3.4886385073572699</v>
      </c>
      <c r="S20" s="61">
        <f t="shared" si="5"/>
        <v>3.3796185540023553</v>
      </c>
      <c r="T20" s="61">
        <f t="shared" ref="T20:BB27" si="8">((610.7)*10^((7.5*$B20)/(237.3+$B20))/1000)-((610.7)*10^((7.5*$B20)/(237.3+$B20))/1000)*(T$13/100)</f>
        <v>3.2705986006474403</v>
      </c>
      <c r="U20" s="61">
        <f t="shared" si="8"/>
        <v>3.1615786472925258</v>
      </c>
      <c r="V20" s="61">
        <f t="shared" si="8"/>
        <v>3.0525586939376113</v>
      </c>
      <c r="W20" s="61">
        <f t="shared" si="8"/>
        <v>2.9435387405826963</v>
      </c>
      <c r="X20" s="61">
        <f t="shared" si="8"/>
        <v>2.8345187872277822</v>
      </c>
      <c r="Y20" s="61">
        <f t="shared" si="8"/>
        <v>2.7254988338728672</v>
      </c>
      <c r="Z20" s="61">
        <f t="shared" si="8"/>
        <v>2.6164788805179522</v>
      </c>
      <c r="AA20" s="61">
        <f t="shared" si="8"/>
        <v>2.5074589271630376</v>
      </c>
      <c r="AB20" s="61">
        <f t="shared" si="8"/>
        <v>2.3984389738081227</v>
      </c>
      <c r="AC20" s="61">
        <f t="shared" si="8"/>
        <v>2.2894190204532086</v>
      </c>
      <c r="AD20" s="61">
        <f t="shared" si="8"/>
        <v>2.180399067098294</v>
      </c>
      <c r="AE20" s="61">
        <f t="shared" si="8"/>
        <v>2.071379113743379</v>
      </c>
      <c r="AF20" s="61">
        <f t="shared" si="8"/>
        <v>1.9623591603884645</v>
      </c>
      <c r="AG20" s="61">
        <f t="shared" si="8"/>
        <v>1.8533392070335495</v>
      </c>
      <c r="AH20" s="61">
        <f t="shared" si="8"/>
        <v>1.7443192536786349</v>
      </c>
      <c r="AI20" s="61">
        <f t="shared" si="8"/>
        <v>1.6352993003237204</v>
      </c>
      <c r="AJ20" s="61">
        <f t="shared" si="8"/>
        <v>1.5262793469688059</v>
      </c>
      <c r="AK20" s="61">
        <f t="shared" si="8"/>
        <v>1.4172593936138913</v>
      </c>
      <c r="AL20" s="61">
        <f t="shared" si="8"/>
        <v>1.3082394402589763</v>
      </c>
      <c r="AM20" s="61">
        <f t="shared" si="8"/>
        <v>1.1992194869040613</v>
      </c>
      <c r="AN20" s="61">
        <f t="shared" si="8"/>
        <v>1.0901995335491463</v>
      </c>
      <c r="AO20" s="61">
        <f t="shared" si="8"/>
        <v>0.98117958019423224</v>
      </c>
      <c r="AP20" s="61">
        <f t="shared" si="8"/>
        <v>0.87215962683931725</v>
      </c>
      <c r="AQ20" s="61">
        <f t="shared" si="8"/>
        <v>0.76313967348440315</v>
      </c>
      <c r="AR20" s="61">
        <f t="shared" si="8"/>
        <v>0.65411972012948816</v>
      </c>
      <c r="AS20" s="62">
        <f t="shared" si="8"/>
        <v>0.54509976677457317</v>
      </c>
      <c r="AT20" s="23">
        <f t="shared" si="8"/>
        <v>0.43607981341965818</v>
      </c>
      <c r="AU20" s="23">
        <f t="shared" si="8"/>
        <v>0.32705986006474408</v>
      </c>
      <c r="AV20" s="23">
        <f t="shared" si="8"/>
        <v>0.21803990670982998</v>
      </c>
      <c r="AW20" s="23">
        <f t="shared" si="8"/>
        <v>0.10901995335491499</v>
      </c>
      <c r="AX20" s="23">
        <f t="shared" si="8"/>
        <v>0</v>
      </c>
      <c r="AY20" s="23">
        <f t="shared" si="8"/>
        <v>-0.10901995335491499</v>
      </c>
      <c r="AZ20" s="23">
        <f t="shared" si="8"/>
        <v>-0.21803990670982998</v>
      </c>
      <c r="BA20" s="23">
        <f t="shared" si="8"/>
        <v>-0.32705986006474408</v>
      </c>
      <c r="BB20" s="23">
        <f t="shared" si="8"/>
        <v>0</v>
      </c>
      <c r="BC20" s="22">
        <f t="shared" si="6"/>
        <v>34.444444444444443</v>
      </c>
      <c r="BD20" s="17">
        <f t="shared" si="3"/>
        <v>94</v>
      </c>
    </row>
    <row r="21" spans="2:56">
      <c r="B21" s="22">
        <f t="shared" si="4"/>
        <v>33.333333333333336</v>
      </c>
      <c r="C21" s="17">
        <f t="shared" si="1"/>
        <v>92</v>
      </c>
      <c r="D21" s="63">
        <f t="shared" si="5"/>
        <v>4.8675521023967203</v>
      </c>
      <c r="E21" s="64">
        <f t="shared" si="5"/>
        <v>4.6113651496389982</v>
      </c>
      <c r="F21" s="64">
        <f t="shared" si="5"/>
        <v>4.5088903685359094</v>
      </c>
      <c r="G21" s="64">
        <f t="shared" si="5"/>
        <v>4.4064155874328206</v>
      </c>
      <c r="H21" s="64">
        <f t="shared" si="5"/>
        <v>4.3039408063297317</v>
      </c>
      <c r="I21" s="64">
        <f t="shared" si="5"/>
        <v>4.2014660252266429</v>
      </c>
      <c r="J21" s="64">
        <f t="shared" si="5"/>
        <v>4.0989912441235541</v>
      </c>
      <c r="K21" s="64">
        <f t="shared" si="5"/>
        <v>3.9965164630204653</v>
      </c>
      <c r="L21" s="64">
        <f t="shared" si="5"/>
        <v>3.8940416819173764</v>
      </c>
      <c r="M21" s="64">
        <f t="shared" si="5"/>
        <v>3.7915669008142876</v>
      </c>
      <c r="N21" s="64">
        <f t="shared" si="5"/>
        <v>3.6890921197111983</v>
      </c>
      <c r="O21" s="64">
        <f t="shared" si="5"/>
        <v>3.5866173386081099</v>
      </c>
      <c r="P21" s="64">
        <f t="shared" si="5"/>
        <v>3.4841425575050211</v>
      </c>
      <c r="Q21" s="64">
        <f t="shared" si="5"/>
        <v>3.3816677764019318</v>
      </c>
      <c r="R21" s="64">
        <f t="shared" si="5"/>
        <v>3.2791929952988434</v>
      </c>
      <c r="S21" s="64">
        <f t="shared" si="5"/>
        <v>3.1767182141957542</v>
      </c>
      <c r="T21" s="64">
        <f t="shared" si="8"/>
        <v>3.0742434330926653</v>
      </c>
      <c r="U21" s="64">
        <f t="shared" si="8"/>
        <v>2.9717686519895765</v>
      </c>
      <c r="V21" s="64">
        <f t="shared" si="8"/>
        <v>2.8692938708864877</v>
      </c>
      <c r="W21" s="64">
        <f t="shared" si="8"/>
        <v>2.7668190897833989</v>
      </c>
      <c r="X21" s="64">
        <f t="shared" si="8"/>
        <v>2.66434430868031</v>
      </c>
      <c r="Y21" s="64">
        <f t="shared" si="8"/>
        <v>2.5618695275772212</v>
      </c>
      <c r="Z21" s="64">
        <f t="shared" si="8"/>
        <v>2.4593947464741324</v>
      </c>
      <c r="AA21" s="64">
        <f t="shared" si="8"/>
        <v>2.3569199653710435</v>
      </c>
      <c r="AB21" s="64">
        <f t="shared" si="8"/>
        <v>2.2544451842679543</v>
      </c>
      <c r="AC21" s="64">
        <f t="shared" si="8"/>
        <v>2.1519704031648659</v>
      </c>
      <c r="AD21" s="64">
        <f t="shared" si="8"/>
        <v>2.049495622061777</v>
      </c>
      <c r="AE21" s="64">
        <f t="shared" si="8"/>
        <v>1.9470208409586882</v>
      </c>
      <c r="AF21" s="64">
        <f t="shared" si="8"/>
        <v>1.8445460598555994</v>
      </c>
      <c r="AG21" s="64">
        <f t="shared" si="8"/>
        <v>1.7420712787525101</v>
      </c>
      <c r="AH21" s="64">
        <f t="shared" si="8"/>
        <v>1.6395964976494213</v>
      </c>
      <c r="AI21" s="64">
        <f t="shared" si="8"/>
        <v>1.5371217165463329</v>
      </c>
      <c r="AJ21" s="64">
        <f t="shared" si="8"/>
        <v>1.4346469354432441</v>
      </c>
      <c r="AK21" s="64">
        <f t="shared" si="8"/>
        <v>1.3321721543401552</v>
      </c>
      <c r="AL21" s="64">
        <f t="shared" si="8"/>
        <v>1.229697373237066</v>
      </c>
      <c r="AM21" s="64">
        <f t="shared" si="8"/>
        <v>1.1272225921339771</v>
      </c>
      <c r="AN21" s="64">
        <f t="shared" si="8"/>
        <v>1.0247478110308883</v>
      </c>
      <c r="AO21" s="64">
        <f t="shared" si="8"/>
        <v>0.92227302992779947</v>
      </c>
      <c r="AP21" s="64">
        <f t="shared" si="8"/>
        <v>0.81979824882471064</v>
      </c>
      <c r="AQ21" s="64">
        <f t="shared" si="8"/>
        <v>0.71732346772162181</v>
      </c>
      <c r="AR21" s="64">
        <f t="shared" si="8"/>
        <v>0.61484868661853298</v>
      </c>
      <c r="AS21" s="65">
        <f t="shared" si="8"/>
        <v>0.51237390551544415</v>
      </c>
      <c r="AT21" s="23">
        <f t="shared" si="8"/>
        <v>0.40989912441235532</v>
      </c>
      <c r="AU21" s="23">
        <f t="shared" si="8"/>
        <v>0.30742434330926649</v>
      </c>
      <c r="AV21" s="23">
        <f t="shared" si="8"/>
        <v>0.20494956220617766</v>
      </c>
      <c r="AW21" s="23">
        <f t="shared" si="8"/>
        <v>0.10247478110308883</v>
      </c>
      <c r="AX21" s="23">
        <f t="shared" si="8"/>
        <v>0</v>
      </c>
      <c r="AY21" s="23">
        <f t="shared" si="8"/>
        <v>-0.10247478110308883</v>
      </c>
      <c r="AZ21" s="23">
        <f t="shared" si="8"/>
        <v>-0.20494956220617766</v>
      </c>
      <c r="BA21" s="23">
        <f t="shared" si="8"/>
        <v>-0.30742434330926649</v>
      </c>
      <c r="BB21" s="23">
        <f t="shared" si="8"/>
        <v>0</v>
      </c>
      <c r="BC21" s="22">
        <f t="shared" si="6"/>
        <v>33.333333333333336</v>
      </c>
      <c r="BD21" s="17">
        <f t="shared" si="3"/>
        <v>92</v>
      </c>
    </row>
    <row r="22" spans="2:56">
      <c r="B22" s="22">
        <f t="shared" si="4"/>
        <v>32.222222222222221</v>
      </c>
      <c r="C22" s="17">
        <f t="shared" si="1"/>
        <v>90</v>
      </c>
      <c r="D22" s="63">
        <f t="shared" si="5"/>
        <v>4.5729864594240279</v>
      </c>
      <c r="E22" s="64">
        <f t="shared" si="5"/>
        <v>4.3323029615596056</v>
      </c>
      <c r="F22" s="64">
        <f t="shared" si="5"/>
        <v>4.2360295624138367</v>
      </c>
      <c r="G22" s="64">
        <f t="shared" si="5"/>
        <v>4.1397561632680668</v>
      </c>
      <c r="H22" s="64">
        <f t="shared" si="5"/>
        <v>4.0434827641222979</v>
      </c>
      <c r="I22" s="64">
        <f t="shared" si="5"/>
        <v>3.9472093649765294</v>
      </c>
      <c r="J22" s="64">
        <f t="shared" si="5"/>
        <v>3.85093596583076</v>
      </c>
      <c r="K22" s="64">
        <f t="shared" si="5"/>
        <v>3.7546625666849911</v>
      </c>
      <c r="L22" s="64">
        <f t="shared" si="5"/>
        <v>3.6583891675392222</v>
      </c>
      <c r="M22" s="64">
        <f t="shared" si="5"/>
        <v>3.5621157683934532</v>
      </c>
      <c r="N22" s="64">
        <f t="shared" si="5"/>
        <v>3.4658423692476843</v>
      </c>
      <c r="O22" s="64">
        <f t="shared" si="5"/>
        <v>3.3695689701019154</v>
      </c>
      <c r="P22" s="64">
        <f t="shared" si="5"/>
        <v>3.2732955709561464</v>
      </c>
      <c r="Q22" s="64">
        <f t="shared" si="5"/>
        <v>3.177022171810377</v>
      </c>
      <c r="R22" s="64">
        <f t="shared" si="5"/>
        <v>3.0807487726646086</v>
      </c>
      <c r="S22" s="64">
        <f t="shared" si="5"/>
        <v>2.9844753735188392</v>
      </c>
      <c r="T22" s="64">
        <f t="shared" si="8"/>
        <v>2.8882019743730698</v>
      </c>
      <c r="U22" s="64">
        <f t="shared" si="8"/>
        <v>2.7919285752273013</v>
      </c>
      <c r="V22" s="64">
        <f t="shared" si="8"/>
        <v>2.6956551760815319</v>
      </c>
      <c r="W22" s="64">
        <f t="shared" si="8"/>
        <v>2.599381776935763</v>
      </c>
      <c r="X22" s="64">
        <f t="shared" si="8"/>
        <v>2.5031083777899941</v>
      </c>
      <c r="Y22" s="64">
        <f t="shared" si="8"/>
        <v>2.4068349786442251</v>
      </c>
      <c r="Z22" s="64">
        <f t="shared" si="8"/>
        <v>2.3105615794984562</v>
      </c>
      <c r="AA22" s="64">
        <f t="shared" si="8"/>
        <v>2.2142881803526868</v>
      </c>
      <c r="AB22" s="64">
        <f t="shared" si="8"/>
        <v>2.1180147812069179</v>
      </c>
      <c r="AC22" s="64">
        <f t="shared" si="8"/>
        <v>2.0217413820611494</v>
      </c>
      <c r="AD22" s="64">
        <f t="shared" si="8"/>
        <v>1.92546798291538</v>
      </c>
      <c r="AE22" s="64">
        <f t="shared" si="8"/>
        <v>1.8291945837696111</v>
      </c>
      <c r="AF22" s="64">
        <f t="shared" si="8"/>
        <v>1.7329211846238421</v>
      </c>
      <c r="AG22" s="64">
        <f t="shared" si="8"/>
        <v>1.6366477854780728</v>
      </c>
      <c r="AH22" s="64">
        <f t="shared" si="8"/>
        <v>1.5403743863323038</v>
      </c>
      <c r="AI22" s="64">
        <f t="shared" si="8"/>
        <v>1.4441009871865353</v>
      </c>
      <c r="AJ22" s="64">
        <f t="shared" si="8"/>
        <v>1.3478275880407664</v>
      </c>
      <c r="AK22" s="64">
        <f t="shared" si="8"/>
        <v>1.251554188894997</v>
      </c>
      <c r="AL22" s="64">
        <f t="shared" si="8"/>
        <v>1.1552807897492281</v>
      </c>
      <c r="AM22" s="64">
        <f t="shared" si="8"/>
        <v>1.0590073906034587</v>
      </c>
      <c r="AN22" s="64">
        <f t="shared" si="8"/>
        <v>0.96273399145768979</v>
      </c>
      <c r="AO22" s="64">
        <f t="shared" si="8"/>
        <v>0.8664605923119213</v>
      </c>
      <c r="AP22" s="64">
        <f t="shared" si="8"/>
        <v>0.77018719316615236</v>
      </c>
      <c r="AQ22" s="64">
        <f t="shared" si="8"/>
        <v>0.67391379402038343</v>
      </c>
      <c r="AR22" s="64">
        <f t="shared" si="8"/>
        <v>0.57764039487461361</v>
      </c>
      <c r="AS22" s="65">
        <f t="shared" si="8"/>
        <v>0.48136699572884467</v>
      </c>
      <c r="AT22" s="23">
        <f t="shared" si="8"/>
        <v>0.38509359658307574</v>
      </c>
      <c r="AU22" s="23">
        <f t="shared" si="8"/>
        <v>0.28882019743730769</v>
      </c>
      <c r="AV22" s="23">
        <f t="shared" si="8"/>
        <v>0.19254679829153787</v>
      </c>
      <c r="AW22" s="23">
        <f t="shared" si="8"/>
        <v>9.6273399145768934E-2</v>
      </c>
      <c r="AX22" s="23">
        <f t="shared" si="8"/>
        <v>0</v>
      </c>
      <c r="AY22" s="23">
        <f t="shared" si="8"/>
        <v>-9.6273399145768934E-2</v>
      </c>
      <c r="AZ22" s="23">
        <f t="shared" si="8"/>
        <v>-0.19254679829153787</v>
      </c>
      <c r="BA22" s="23">
        <f t="shared" si="8"/>
        <v>-0.28882019743730769</v>
      </c>
      <c r="BB22" s="23">
        <f t="shared" si="8"/>
        <v>0</v>
      </c>
      <c r="BC22" s="22">
        <f t="shared" si="6"/>
        <v>32.222222222222221</v>
      </c>
      <c r="BD22" s="17">
        <f t="shared" si="3"/>
        <v>90</v>
      </c>
    </row>
    <row r="23" spans="2:56">
      <c r="B23" s="22">
        <f t="shared" si="4"/>
        <v>31.111111111111114</v>
      </c>
      <c r="C23" s="17">
        <f t="shared" si="1"/>
        <v>88</v>
      </c>
      <c r="D23" s="63">
        <f t="shared" si="5"/>
        <v>4.2940269699001732</v>
      </c>
      <c r="E23" s="64">
        <f t="shared" si="5"/>
        <v>4.0680255504317424</v>
      </c>
      <c r="F23" s="64">
        <f t="shared" si="5"/>
        <v>3.9776249826443708</v>
      </c>
      <c r="G23" s="64">
        <f t="shared" si="5"/>
        <v>3.8872244148569983</v>
      </c>
      <c r="H23" s="64">
        <f t="shared" si="5"/>
        <v>3.7968238470696267</v>
      </c>
      <c r="I23" s="64">
        <f t="shared" si="5"/>
        <v>3.7064232792822547</v>
      </c>
      <c r="J23" s="64">
        <f t="shared" si="5"/>
        <v>3.6160227114948826</v>
      </c>
      <c r="K23" s="64">
        <f t="shared" si="5"/>
        <v>3.5256221437075101</v>
      </c>
      <c r="L23" s="64">
        <f t="shared" si="5"/>
        <v>3.4352215759201385</v>
      </c>
      <c r="M23" s="64">
        <f t="shared" si="5"/>
        <v>3.3448210081327661</v>
      </c>
      <c r="N23" s="64">
        <f t="shared" si="5"/>
        <v>3.254420440345394</v>
      </c>
      <c r="O23" s="64">
        <f t="shared" si="5"/>
        <v>3.164019872558022</v>
      </c>
      <c r="P23" s="64">
        <f t="shared" si="5"/>
        <v>3.0736193047706504</v>
      </c>
      <c r="Q23" s="64">
        <f t="shared" si="5"/>
        <v>2.9832187369832779</v>
      </c>
      <c r="R23" s="64">
        <f t="shared" si="5"/>
        <v>2.8928181691959063</v>
      </c>
      <c r="S23" s="64">
        <f t="shared" si="5"/>
        <v>2.8024176014085338</v>
      </c>
      <c r="T23" s="64">
        <f t="shared" si="8"/>
        <v>2.7120170336211618</v>
      </c>
      <c r="U23" s="64">
        <f t="shared" si="8"/>
        <v>2.6216164658337897</v>
      </c>
      <c r="V23" s="64">
        <f t="shared" si="8"/>
        <v>2.5312158980464177</v>
      </c>
      <c r="W23" s="64">
        <f t="shared" si="8"/>
        <v>2.4408153302590456</v>
      </c>
      <c r="X23" s="64">
        <f t="shared" si="8"/>
        <v>2.3504147624716736</v>
      </c>
      <c r="Y23" s="64">
        <f t="shared" si="8"/>
        <v>2.2600141946843015</v>
      </c>
      <c r="Z23" s="64">
        <f t="shared" si="8"/>
        <v>2.1696136268969295</v>
      </c>
      <c r="AA23" s="64">
        <f t="shared" si="8"/>
        <v>2.0792130591095574</v>
      </c>
      <c r="AB23" s="64">
        <f t="shared" si="8"/>
        <v>1.988812491322185</v>
      </c>
      <c r="AC23" s="64">
        <f t="shared" si="8"/>
        <v>1.8984119235348134</v>
      </c>
      <c r="AD23" s="64">
        <f t="shared" si="8"/>
        <v>1.8080113557474413</v>
      </c>
      <c r="AE23" s="64">
        <f t="shared" si="8"/>
        <v>1.7176107879600693</v>
      </c>
      <c r="AF23" s="64">
        <f t="shared" si="8"/>
        <v>1.6272102201726972</v>
      </c>
      <c r="AG23" s="64">
        <f t="shared" si="8"/>
        <v>1.5368096523853247</v>
      </c>
      <c r="AH23" s="64">
        <f t="shared" si="8"/>
        <v>1.4464090845979527</v>
      </c>
      <c r="AI23" s="64">
        <f t="shared" si="8"/>
        <v>1.3560085168105811</v>
      </c>
      <c r="AJ23" s="64">
        <f t="shared" si="8"/>
        <v>1.2656079490232091</v>
      </c>
      <c r="AK23" s="64">
        <f t="shared" si="8"/>
        <v>1.175207381235837</v>
      </c>
      <c r="AL23" s="64">
        <f t="shared" si="8"/>
        <v>1.0848068134484645</v>
      </c>
      <c r="AM23" s="64">
        <f t="shared" si="8"/>
        <v>0.99440624566109248</v>
      </c>
      <c r="AN23" s="64">
        <f t="shared" si="8"/>
        <v>0.90400567787372044</v>
      </c>
      <c r="AO23" s="64">
        <f t="shared" si="8"/>
        <v>0.81360511008634884</v>
      </c>
      <c r="AP23" s="64">
        <f t="shared" si="8"/>
        <v>0.72320454229897679</v>
      </c>
      <c r="AQ23" s="64">
        <f t="shared" si="8"/>
        <v>0.63280397451160431</v>
      </c>
      <c r="AR23" s="64">
        <f t="shared" si="8"/>
        <v>0.54240340672423226</v>
      </c>
      <c r="AS23" s="65">
        <f t="shared" si="8"/>
        <v>0.45200283893685977</v>
      </c>
      <c r="AT23" s="23">
        <f t="shared" si="8"/>
        <v>0.36160227114948817</v>
      </c>
      <c r="AU23" s="23">
        <f t="shared" si="8"/>
        <v>0.27120170336211658</v>
      </c>
      <c r="AV23" s="23">
        <f t="shared" si="8"/>
        <v>0.18080113557474409</v>
      </c>
      <c r="AW23" s="23">
        <f t="shared" si="8"/>
        <v>9.0400567787372488E-2</v>
      </c>
      <c r="AX23" s="23">
        <f t="shared" si="8"/>
        <v>0</v>
      </c>
      <c r="AY23" s="23">
        <f t="shared" si="8"/>
        <v>-9.0400567787372488E-2</v>
      </c>
      <c r="AZ23" s="23">
        <f t="shared" si="8"/>
        <v>-0.18080113557474409</v>
      </c>
      <c r="BA23" s="23">
        <f t="shared" si="8"/>
        <v>-0.27120170336211658</v>
      </c>
      <c r="BB23" s="23">
        <f t="shared" si="8"/>
        <v>0</v>
      </c>
      <c r="BC23" s="22">
        <f t="shared" si="6"/>
        <v>31.111111111111114</v>
      </c>
      <c r="BD23" s="17">
        <f t="shared" si="3"/>
        <v>88</v>
      </c>
    </row>
    <row r="24" spans="2:56">
      <c r="B24" s="22">
        <f t="shared" si="4"/>
        <v>30</v>
      </c>
      <c r="C24" s="17">
        <f t="shared" si="1"/>
        <v>86</v>
      </c>
      <c r="D24" s="63">
        <f t="shared" si="5"/>
        <v>4.0299751395365782</v>
      </c>
      <c r="E24" s="64">
        <f t="shared" si="5"/>
        <v>3.8178711848241265</v>
      </c>
      <c r="F24" s="64">
        <f t="shared" si="5"/>
        <v>3.7330296029391459</v>
      </c>
      <c r="G24" s="64">
        <f t="shared" si="5"/>
        <v>3.6481880210541653</v>
      </c>
      <c r="H24" s="64">
        <f t="shared" si="5"/>
        <v>3.5633464391691847</v>
      </c>
      <c r="I24" s="64">
        <f t="shared" si="5"/>
        <v>3.4785048572842041</v>
      </c>
      <c r="J24" s="64">
        <f t="shared" si="5"/>
        <v>3.3936632753992235</v>
      </c>
      <c r="K24" s="64">
        <f t="shared" si="5"/>
        <v>3.3088216935142429</v>
      </c>
      <c r="L24" s="64">
        <f t="shared" si="5"/>
        <v>3.2239801116292623</v>
      </c>
      <c r="M24" s="64">
        <f t="shared" si="5"/>
        <v>3.1391385297442818</v>
      </c>
      <c r="N24" s="64">
        <f t="shared" si="5"/>
        <v>3.0542969478593012</v>
      </c>
      <c r="O24" s="64">
        <f t="shared" si="5"/>
        <v>2.9694553659743206</v>
      </c>
      <c r="P24" s="64">
        <f t="shared" si="5"/>
        <v>2.88461378408934</v>
      </c>
      <c r="Q24" s="64">
        <f t="shared" si="5"/>
        <v>2.7997722022043594</v>
      </c>
      <c r="R24" s="64">
        <f t="shared" si="5"/>
        <v>2.7149306203193788</v>
      </c>
      <c r="S24" s="64">
        <f t="shared" si="5"/>
        <v>2.6300890384343982</v>
      </c>
      <c r="T24" s="64">
        <f t="shared" si="8"/>
        <v>2.5452474565494176</v>
      </c>
      <c r="U24" s="64">
        <f t="shared" si="8"/>
        <v>2.4604058746644371</v>
      </c>
      <c r="V24" s="64">
        <f t="shared" si="8"/>
        <v>2.3755642927794565</v>
      </c>
      <c r="W24" s="64">
        <f t="shared" si="8"/>
        <v>2.2907227108944759</v>
      </c>
      <c r="X24" s="64">
        <f t="shared" si="8"/>
        <v>2.2058811290094953</v>
      </c>
      <c r="Y24" s="64">
        <f t="shared" si="8"/>
        <v>2.1210395471245147</v>
      </c>
      <c r="Z24" s="64">
        <f t="shared" si="8"/>
        <v>2.0361979652395341</v>
      </c>
      <c r="AA24" s="64">
        <f t="shared" si="8"/>
        <v>1.9513563833545535</v>
      </c>
      <c r="AB24" s="64">
        <f t="shared" si="8"/>
        <v>1.8665148014695725</v>
      </c>
      <c r="AC24" s="64">
        <f t="shared" si="8"/>
        <v>1.7816732195845923</v>
      </c>
      <c r="AD24" s="64">
        <f t="shared" si="8"/>
        <v>1.6968316376996118</v>
      </c>
      <c r="AE24" s="64">
        <f t="shared" si="8"/>
        <v>1.6119900558146312</v>
      </c>
      <c r="AF24" s="64">
        <f t="shared" si="8"/>
        <v>1.5271484739296506</v>
      </c>
      <c r="AG24" s="64">
        <f t="shared" si="8"/>
        <v>1.44230689204467</v>
      </c>
      <c r="AH24" s="64">
        <f t="shared" si="8"/>
        <v>1.3574653101596894</v>
      </c>
      <c r="AI24" s="64">
        <f t="shared" si="8"/>
        <v>1.2726237282747088</v>
      </c>
      <c r="AJ24" s="64">
        <f t="shared" si="8"/>
        <v>1.1877821463897282</v>
      </c>
      <c r="AK24" s="64">
        <f t="shared" si="8"/>
        <v>1.1029405645047476</v>
      </c>
      <c r="AL24" s="64">
        <f t="shared" si="8"/>
        <v>1.0180989826197671</v>
      </c>
      <c r="AM24" s="64">
        <f t="shared" si="8"/>
        <v>0.93325740073478647</v>
      </c>
      <c r="AN24" s="64">
        <f t="shared" si="8"/>
        <v>0.84841581884980588</v>
      </c>
      <c r="AO24" s="64">
        <f t="shared" si="8"/>
        <v>0.76357423696482529</v>
      </c>
      <c r="AP24" s="64">
        <f t="shared" si="8"/>
        <v>0.6787326550798447</v>
      </c>
      <c r="AQ24" s="64">
        <f t="shared" si="8"/>
        <v>0.59389107319486412</v>
      </c>
      <c r="AR24" s="64">
        <f t="shared" si="8"/>
        <v>0.50904949130988353</v>
      </c>
      <c r="AS24" s="65">
        <f t="shared" si="8"/>
        <v>0.42420790942490294</v>
      </c>
      <c r="AT24" s="23">
        <f t="shared" si="8"/>
        <v>0.33936632753992235</v>
      </c>
      <c r="AU24" s="23">
        <f t="shared" si="8"/>
        <v>0.25452474565494221</v>
      </c>
      <c r="AV24" s="23">
        <f t="shared" si="8"/>
        <v>0.16968316376996118</v>
      </c>
      <c r="AW24" s="23">
        <f t="shared" si="8"/>
        <v>8.4841581884981032E-2</v>
      </c>
      <c r="AX24" s="23">
        <f t="shared" si="8"/>
        <v>0</v>
      </c>
      <c r="AY24" s="23">
        <f t="shared" si="8"/>
        <v>-8.4841581884981032E-2</v>
      </c>
      <c r="AZ24" s="23">
        <f t="shared" si="8"/>
        <v>-0.16968316376996118</v>
      </c>
      <c r="BA24" s="23">
        <f t="shared" si="8"/>
        <v>-0.25452474565494221</v>
      </c>
      <c r="BB24" s="23">
        <f t="shared" si="8"/>
        <v>0</v>
      </c>
      <c r="BC24" s="22">
        <f t="shared" si="6"/>
        <v>30</v>
      </c>
      <c r="BD24" s="17">
        <f t="shared" si="3"/>
        <v>86</v>
      </c>
    </row>
    <row r="25" spans="2:56">
      <c r="B25" s="22">
        <f t="shared" si="4"/>
        <v>28.888888888888889</v>
      </c>
      <c r="C25" s="17">
        <f t="shared" si="1"/>
        <v>84</v>
      </c>
      <c r="D25" s="63">
        <f t="shared" si="5"/>
        <v>3.7801572584648606</v>
      </c>
      <c r="E25" s="64">
        <f t="shared" si="5"/>
        <v>3.5812016132824995</v>
      </c>
      <c r="F25" s="64">
        <f t="shared" si="5"/>
        <v>3.5016193552095549</v>
      </c>
      <c r="G25" s="64">
        <f t="shared" si="5"/>
        <v>3.4220370971366108</v>
      </c>
      <c r="H25" s="64">
        <f t="shared" si="5"/>
        <v>3.3424548390636661</v>
      </c>
      <c r="I25" s="64">
        <f t="shared" si="5"/>
        <v>3.262872580990722</v>
      </c>
      <c r="J25" s="64">
        <f t="shared" si="5"/>
        <v>3.1832903229177774</v>
      </c>
      <c r="K25" s="64">
        <f t="shared" si="5"/>
        <v>3.1037080648448327</v>
      </c>
      <c r="L25" s="64">
        <f t="shared" si="5"/>
        <v>3.0241258067718886</v>
      </c>
      <c r="M25" s="64">
        <f t="shared" si="5"/>
        <v>2.944543548698944</v>
      </c>
      <c r="N25" s="64">
        <f t="shared" si="5"/>
        <v>2.8649612906259998</v>
      </c>
      <c r="O25" s="64">
        <f t="shared" si="5"/>
        <v>2.7853790325530552</v>
      </c>
      <c r="P25" s="64">
        <f t="shared" si="5"/>
        <v>2.7057967744801106</v>
      </c>
      <c r="Q25" s="64">
        <f t="shared" si="5"/>
        <v>2.626214516407166</v>
      </c>
      <c r="R25" s="64">
        <f t="shared" si="5"/>
        <v>2.5466322583342222</v>
      </c>
      <c r="S25" s="64">
        <f t="shared" si="5"/>
        <v>2.4670500002612776</v>
      </c>
      <c r="T25" s="64">
        <f t="shared" si="8"/>
        <v>2.387467742188333</v>
      </c>
      <c r="U25" s="64">
        <f t="shared" si="8"/>
        <v>2.3078854841153884</v>
      </c>
      <c r="V25" s="64">
        <f t="shared" si="8"/>
        <v>2.2283032260424442</v>
      </c>
      <c r="W25" s="64">
        <f t="shared" si="8"/>
        <v>2.1487209679694996</v>
      </c>
      <c r="X25" s="64">
        <f t="shared" si="8"/>
        <v>2.0691387098965555</v>
      </c>
      <c r="Y25" s="64">
        <f t="shared" si="8"/>
        <v>1.9895564518236108</v>
      </c>
      <c r="Z25" s="64">
        <f t="shared" si="8"/>
        <v>1.9099741937506662</v>
      </c>
      <c r="AA25" s="64">
        <f t="shared" si="8"/>
        <v>1.8303919356777216</v>
      </c>
      <c r="AB25" s="64">
        <f t="shared" si="8"/>
        <v>1.7508096776047775</v>
      </c>
      <c r="AC25" s="64">
        <f t="shared" si="8"/>
        <v>1.6712274195318333</v>
      </c>
      <c r="AD25" s="64">
        <f t="shared" si="8"/>
        <v>1.5916451614588887</v>
      </c>
      <c r="AE25" s="64">
        <f t="shared" si="8"/>
        <v>1.5120629033859441</v>
      </c>
      <c r="AF25" s="64">
        <f t="shared" si="8"/>
        <v>1.4324806453129999</v>
      </c>
      <c r="AG25" s="64">
        <f t="shared" si="8"/>
        <v>1.3528983872400553</v>
      </c>
      <c r="AH25" s="64">
        <f t="shared" si="8"/>
        <v>1.2733161291671107</v>
      </c>
      <c r="AI25" s="64">
        <f t="shared" si="8"/>
        <v>1.1937338710941665</v>
      </c>
      <c r="AJ25" s="64">
        <f t="shared" si="8"/>
        <v>1.1141516130212223</v>
      </c>
      <c r="AK25" s="64">
        <f t="shared" si="8"/>
        <v>1.0345693549482777</v>
      </c>
      <c r="AL25" s="64">
        <f t="shared" si="8"/>
        <v>0.95498709687533312</v>
      </c>
      <c r="AM25" s="64">
        <f t="shared" si="8"/>
        <v>0.87540483880238851</v>
      </c>
      <c r="AN25" s="64">
        <f t="shared" si="8"/>
        <v>0.79582258072944434</v>
      </c>
      <c r="AO25" s="64">
        <f t="shared" si="8"/>
        <v>0.71624032265650017</v>
      </c>
      <c r="AP25" s="64">
        <f t="shared" si="8"/>
        <v>0.63665806458355556</v>
      </c>
      <c r="AQ25" s="64">
        <f t="shared" si="8"/>
        <v>0.55707580651061095</v>
      </c>
      <c r="AR25" s="64">
        <f t="shared" si="8"/>
        <v>0.47749354843766678</v>
      </c>
      <c r="AS25" s="65">
        <f t="shared" si="8"/>
        <v>0.39791129036472217</v>
      </c>
      <c r="AT25" s="23">
        <f t="shared" si="8"/>
        <v>0.31832903229177756</v>
      </c>
      <c r="AU25" s="23">
        <f t="shared" si="8"/>
        <v>0.23874677421883339</v>
      </c>
      <c r="AV25" s="23">
        <f t="shared" si="8"/>
        <v>0.15916451614588922</v>
      </c>
      <c r="AW25" s="23">
        <f t="shared" si="8"/>
        <v>7.9582258072944612E-2</v>
      </c>
      <c r="AX25" s="23">
        <f t="shared" si="8"/>
        <v>0</v>
      </c>
      <c r="AY25" s="23">
        <f t="shared" si="8"/>
        <v>-7.9582258072944612E-2</v>
      </c>
      <c r="AZ25" s="23">
        <f t="shared" si="8"/>
        <v>-0.15916451614588922</v>
      </c>
      <c r="BA25" s="23">
        <f t="shared" si="8"/>
        <v>-0.23874677421883383</v>
      </c>
      <c r="BB25" s="23">
        <f t="shared" si="8"/>
        <v>0</v>
      </c>
      <c r="BC25" s="22">
        <f t="shared" si="6"/>
        <v>28.888888888888889</v>
      </c>
      <c r="BD25" s="17">
        <f t="shared" si="3"/>
        <v>84</v>
      </c>
    </row>
    <row r="26" spans="2:56">
      <c r="B26" s="22">
        <f t="shared" si="4"/>
        <v>27.777777777777779</v>
      </c>
      <c r="C26" s="17">
        <f t="shared" si="1"/>
        <v>82</v>
      </c>
      <c r="D26" s="63">
        <f t="shared" si="5"/>
        <v>3.5439237990936374</v>
      </c>
      <c r="E26" s="64">
        <f t="shared" si="5"/>
        <v>3.3574014938781831</v>
      </c>
      <c r="F26" s="64">
        <f t="shared" si="5"/>
        <v>3.282792571792001</v>
      </c>
      <c r="G26" s="64">
        <f t="shared" si="5"/>
        <v>3.2081836497058194</v>
      </c>
      <c r="H26" s="64">
        <f t="shared" si="5"/>
        <v>3.1335747276196373</v>
      </c>
      <c r="I26" s="64">
        <f t="shared" si="5"/>
        <v>3.0589658055334557</v>
      </c>
      <c r="J26" s="64">
        <f t="shared" si="5"/>
        <v>2.9843568834472736</v>
      </c>
      <c r="K26" s="64">
        <f t="shared" si="5"/>
        <v>2.9097479613610919</v>
      </c>
      <c r="L26" s="64">
        <f t="shared" si="5"/>
        <v>2.8351390392749103</v>
      </c>
      <c r="M26" s="64">
        <f t="shared" si="5"/>
        <v>2.7605301171887282</v>
      </c>
      <c r="N26" s="64">
        <f t="shared" si="5"/>
        <v>2.6859211951025461</v>
      </c>
      <c r="O26" s="64">
        <f t="shared" si="5"/>
        <v>2.6113122730163645</v>
      </c>
      <c r="P26" s="64">
        <f t="shared" si="5"/>
        <v>2.5367033509301828</v>
      </c>
      <c r="Q26" s="64">
        <f t="shared" si="5"/>
        <v>2.4620944288440008</v>
      </c>
      <c r="R26" s="64">
        <f t="shared" si="5"/>
        <v>2.3874855067578191</v>
      </c>
      <c r="S26" s="64">
        <f t="shared" si="5"/>
        <v>2.312876584671637</v>
      </c>
      <c r="T26" s="64">
        <f t="shared" si="8"/>
        <v>2.2382676625854554</v>
      </c>
      <c r="U26" s="64">
        <f t="shared" si="8"/>
        <v>2.1636587404992733</v>
      </c>
      <c r="V26" s="64">
        <f t="shared" si="8"/>
        <v>2.0890498184130917</v>
      </c>
      <c r="W26" s="64">
        <f t="shared" si="8"/>
        <v>2.01444089632691</v>
      </c>
      <c r="X26" s="64">
        <f t="shared" si="8"/>
        <v>1.939831974240728</v>
      </c>
      <c r="Y26" s="64">
        <f t="shared" si="8"/>
        <v>1.8652230521545461</v>
      </c>
      <c r="Z26" s="64">
        <f t="shared" si="8"/>
        <v>1.7906141300683642</v>
      </c>
      <c r="AA26" s="64">
        <f t="shared" si="8"/>
        <v>1.7160052079821821</v>
      </c>
      <c r="AB26" s="64">
        <f t="shared" si="8"/>
        <v>1.6413962858960005</v>
      </c>
      <c r="AC26" s="64">
        <f t="shared" si="8"/>
        <v>1.5667873638098189</v>
      </c>
      <c r="AD26" s="64">
        <f t="shared" si="8"/>
        <v>1.4921784417236368</v>
      </c>
      <c r="AE26" s="64">
        <f t="shared" si="8"/>
        <v>1.4175695196374551</v>
      </c>
      <c r="AF26" s="64">
        <f t="shared" si="8"/>
        <v>1.3429605975512731</v>
      </c>
      <c r="AG26" s="64">
        <f t="shared" si="8"/>
        <v>1.2683516754650914</v>
      </c>
      <c r="AH26" s="64">
        <f t="shared" si="8"/>
        <v>1.1937427533789093</v>
      </c>
      <c r="AI26" s="64">
        <f t="shared" si="8"/>
        <v>1.1191338312927277</v>
      </c>
      <c r="AJ26" s="64">
        <f t="shared" si="8"/>
        <v>1.0445249092065461</v>
      </c>
      <c r="AK26" s="64">
        <f t="shared" si="8"/>
        <v>0.96991598712036398</v>
      </c>
      <c r="AL26" s="64">
        <f t="shared" si="8"/>
        <v>0.89530706503418189</v>
      </c>
      <c r="AM26" s="64">
        <f t="shared" si="8"/>
        <v>0.82069814294800025</v>
      </c>
      <c r="AN26" s="64">
        <f t="shared" si="8"/>
        <v>0.74608922086181817</v>
      </c>
      <c r="AO26" s="64">
        <f t="shared" si="8"/>
        <v>0.67148029877563697</v>
      </c>
      <c r="AP26" s="64">
        <f t="shared" si="8"/>
        <v>0.59687137668945489</v>
      </c>
      <c r="AQ26" s="64">
        <f t="shared" si="8"/>
        <v>0.52226245460327281</v>
      </c>
      <c r="AR26" s="64">
        <f t="shared" si="8"/>
        <v>0.44765353251709117</v>
      </c>
      <c r="AS26" s="65">
        <f t="shared" si="8"/>
        <v>0.37304461043090908</v>
      </c>
      <c r="AT26" s="23">
        <f t="shared" si="8"/>
        <v>0.29843568834472745</v>
      </c>
      <c r="AU26" s="23">
        <f t="shared" si="8"/>
        <v>0.22382676625854581</v>
      </c>
      <c r="AV26" s="23">
        <f t="shared" si="8"/>
        <v>0.14921784417236372</v>
      </c>
      <c r="AW26" s="23">
        <f t="shared" si="8"/>
        <v>7.4608922086182083E-2</v>
      </c>
      <c r="AX26" s="23">
        <f t="shared" si="8"/>
        <v>0</v>
      </c>
      <c r="AY26" s="23">
        <f t="shared" si="8"/>
        <v>-7.4608922086182083E-2</v>
      </c>
      <c r="AZ26" s="23">
        <f t="shared" si="8"/>
        <v>-0.14921784417236372</v>
      </c>
      <c r="BA26" s="23">
        <f t="shared" si="8"/>
        <v>-0.22382676625854581</v>
      </c>
      <c r="BB26" s="23">
        <f t="shared" si="8"/>
        <v>0</v>
      </c>
      <c r="BC26" s="22">
        <f t="shared" si="6"/>
        <v>27.777777777777779</v>
      </c>
      <c r="BD26" s="17">
        <f t="shared" si="3"/>
        <v>82</v>
      </c>
    </row>
    <row r="27" spans="2:56">
      <c r="B27" s="22">
        <f t="shared" si="4"/>
        <v>26.666666666666668</v>
      </c>
      <c r="C27" s="17">
        <f t="shared" si="1"/>
        <v>80</v>
      </c>
      <c r="D27" s="63">
        <f t="shared" si="5"/>
        <v>3.320648818898519</v>
      </c>
      <c r="E27" s="64">
        <f t="shared" si="5"/>
        <v>3.1458778284301756</v>
      </c>
      <c r="F27" s="64">
        <f t="shared" si="5"/>
        <v>3.0759694322428386</v>
      </c>
      <c r="G27" s="64">
        <f t="shared" si="5"/>
        <v>3.0060610360555011</v>
      </c>
      <c r="H27" s="64">
        <f t="shared" si="5"/>
        <v>2.9361526398681641</v>
      </c>
      <c r="I27" s="64">
        <f t="shared" si="5"/>
        <v>2.8662442436808266</v>
      </c>
      <c r="J27" s="64">
        <f t="shared" si="5"/>
        <v>2.7963358474934896</v>
      </c>
      <c r="K27" s="64">
        <f t="shared" si="5"/>
        <v>2.7264274513061526</v>
      </c>
      <c r="L27" s="64">
        <f t="shared" si="5"/>
        <v>2.6565190551188151</v>
      </c>
      <c r="M27" s="64">
        <f t="shared" si="5"/>
        <v>2.5866106589314777</v>
      </c>
      <c r="N27" s="64">
        <f t="shared" si="5"/>
        <v>2.5167022627441407</v>
      </c>
      <c r="O27" s="64">
        <f t="shared" si="5"/>
        <v>2.4467938665568036</v>
      </c>
      <c r="P27" s="64">
        <f t="shared" si="5"/>
        <v>2.3768854703694662</v>
      </c>
      <c r="Q27" s="64">
        <f t="shared" si="5"/>
        <v>2.3069770741821287</v>
      </c>
      <c r="R27" s="64">
        <f t="shared" si="5"/>
        <v>2.2370686779947917</v>
      </c>
      <c r="S27" s="64">
        <f t="shared" si="5"/>
        <v>2.1671602818074547</v>
      </c>
      <c r="T27" s="64">
        <f t="shared" si="8"/>
        <v>2.0972518856201172</v>
      </c>
      <c r="U27" s="64">
        <f t="shared" si="8"/>
        <v>2.0273434894327798</v>
      </c>
      <c r="V27" s="64">
        <f t="shared" si="8"/>
        <v>1.9574350932454427</v>
      </c>
      <c r="W27" s="64">
        <f t="shared" si="8"/>
        <v>1.8875266970581055</v>
      </c>
      <c r="X27" s="64">
        <f t="shared" si="8"/>
        <v>1.8176183008707683</v>
      </c>
      <c r="Y27" s="64">
        <f t="shared" si="8"/>
        <v>1.747709904683431</v>
      </c>
      <c r="Z27" s="64">
        <f t="shared" si="8"/>
        <v>1.6778015084960938</v>
      </c>
      <c r="AA27" s="64">
        <f t="shared" si="8"/>
        <v>1.6078931123087563</v>
      </c>
      <c r="AB27" s="64">
        <f t="shared" si="8"/>
        <v>1.5379847161214191</v>
      </c>
      <c r="AC27" s="64">
        <f t="shared" si="8"/>
        <v>1.4680763199340823</v>
      </c>
      <c r="AD27" s="64">
        <f t="shared" ref="AD27:BB27" si="9">((610.7)*10^((7.5*$B27)/(237.3+$B27))/1000)-((610.7)*10^((7.5*$B27)/(237.3+$B27))/1000)*(AD$13/100)</f>
        <v>1.3981679237467448</v>
      </c>
      <c r="AE27" s="64">
        <f t="shared" si="9"/>
        <v>1.3282595275594078</v>
      </c>
      <c r="AF27" s="64">
        <f t="shared" si="9"/>
        <v>1.2583511313720703</v>
      </c>
      <c r="AG27" s="64">
        <f t="shared" si="9"/>
        <v>1.1884427351847329</v>
      </c>
      <c r="AH27" s="64">
        <f t="shared" si="9"/>
        <v>1.1185343389973958</v>
      </c>
      <c r="AI27" s="64">
        <f t="shared" si="9"/>
        <v>1.0486259428100588</v>
      </c>
      <c r="AJ27" s="64">
        <f t="shared" si="9"/>
        <v>0.97871754662272137</v>
      </c>
      <c r="AK27" s="64">
        <f t="shared" si="9"/>
        <v>0.90880915043538435</v>
      </c>
      <c r="AL27" s="64">
        <f t="shared" si="9"/>
        <v>0.83890075424804689</v>
      </c>
      <c r="AM27" s="64">
        <f t="shared" si="9"/>
        <v>0.76899235806070942</v>
      </c>
      <c r="AN27" s="64">
        <f t="shared" si="9"/>
        <v>0.69908396187337241</v>
      </c>
      <c r="AO27" s="64">
        <f t="shared" si="9"/>
        <v>0.62917556568603539</v>
      </c>
      <c r="AP27" s="64">
        <f t="shared" si="9"/>
        <v>0.55926716949869792</v>
      </c>
      <c r="AQ27" s="64">
        <f t="shared" si="9"/>
        <v>0.48935877331136091</v>
      </c>
      <c r="AR27" s="64">
        <f t="shared" si="9"/>
        <v>0.41945037712402344</v>
      </c>
      <c r="AS27" s="65">
        <f t="shared" si="9"/>
        <v>0.34954198093668598</v>
      </c>
      <c r="AT27" s="23">
        <f t="shared" si="9"/>
        <v>0.27963358474934896</v>
      </c>
      <c r="AU27" s="23">
        <f t="shared" si="9"/>
        <v>0.20972518856201194</v>
      </c>
      <c r="AV27" s="23">
        <f t="shared" si="9"/>
        <v>0.13981679237467448</v>
      </c>
      <c r="AW27" s="23">
        <f t="shared" si="9"/>
        <v>6.9908396187337463E-2</v>
      </c>
      <c r="AX27" s="23">
        <f t="shared" si="9"/>
        <v>0</v>
      </c>
      <c r="AY27" s="23">
        <f t="shared" si="9"/>
        <v>-6.9908396187337463E-2</v>
      </c>
      <c r="AZ27" s="23">
        <f t="shared" si="9"/>
        <v>-0.13981679237467448</v>
      </c>
      <c r="BA27" s="23">
        <f t="shared" si="9"/>
        <v>-0.20972518856201194</v>
      </c>
      <c r="BB27" s="23">
        <f t="shared" si="9"/>
        <v>0</v>
      </c>
      <c r="BC27" s="22">
        <f t="shared" si="6"/>
        <v>26.666666666666668</v>
      </c>
      <c r="BD27" s="17">
        <f t="shared" si="3"/>
        <v>80</v>
      </c>
    </row>
    <row r="28" spans="2:56">
      <c r="B28" s="22">
        <f t="shared" si="4"/>
        <v>25.555555555555557</v>
      </c>
      <c r="C28" s="17">
        <f t="shared" si="1"/>
        <v>78</v>
      </c>
      <c r="D28" s="63">
        <f t="shared" si="5"/>
        <v>3.1097293683852949</v>
      </c>
      <c r="E28" s="64">
        <f t="shared" si="5"/>
        <v>2.9460594016281738</v>
      </c>
      <c r="F28" s="64">
        <f t="shared" si="5"/>
        <v>2.8805914149253256</v>
      </c>
      <c r="G28" s="64">
        <f t="shared" si="5"/>
        <v>2.8151234282224773</v>
      </c>
      <c r="H28" s="64">
        <f t="shared" si="5"/>
        <v>2.749655441519629</v>
      </c>
      <c r="I28" s="64">
        <f t="shared" si="5"/>
        <v>2.6841874548167808</v>
      </c>
      <c r="J28" s="64">
        <f t="shared" si="5"/>
        <v>2.6187194681139325</v>
      </c>
      <c r="K28" s="64">
        <f t="shared" si="5"/>
        <v>2.5532514814110843</v>
      </c>
      <c r="L28" s="64">
        <f t="shared" si="5"/>
        <v>2.487783494708236</v>
      </c>
      <c r="M28" s="64">
        <f t="shared" si="5"/>
        <v>2.4223155080053873</v>
      </c>
      <c r="N28" s="64">
        <f t="shared" si="5"/>
        <v>2.3568475213025391</v>
      </c>
      <c r="O28" s="64">
        <f t="shared" si="5"/>
        <v>2.2913795345996908</v>
      </c>
      <c r="P28" s="64">
        <f t="shared" si="5"/>
        <v>2.2259115478968425</v>
      </c>
      <c r="Q28" s="64">
        <f t="shared" si="5"/>
        <v>2.1604435611939943</v>
      </c>
      <c r="R28" s="64">
        <f t="shared" si="5"/>
        <v>2.094975574491146</v>
      </c>
      <c r="S28" s="64">
        <f t="shared" si="5"/>
        <v>2.0295075877882978</v>
      </c>
      <c r="T28" s="64">
        <f t="shared" ref="T28:BB34" si="10">((610.7)*10^((7.5*$B28)/(237.3+$B28))/1000)-((610.7)*10^((7.5*$B28)/(237.3+$B28))/1000)*(T$13/100)</f>
        <v>1.9640396010854493</v>
      </c>
      <c r="U28" s="64">
        <f t="shared" si="10"/>
        <v>1.898571614382601</v>
      </c>
      <c r="V28" s="64">
        <f t="shared" si="10"/>
        <v>1.8331036276797528</v>
      </c>
      <c r="W28" s="64">
        <f t="shared" si="10"/>
        <v>1.7676356409769043</v>
      </c>
      <c r="X28" s="64">
        <f t="shared" si="10"/>
        <v>1.7021676542740563</v>
      </c>
      <c r="Y28" s="64">
        <f t="shared" si="10"/>
        <v>1.6366996675712078</v>
      </c>
      <c r="Z28" s="64">
        <f t="shared" si="10"/>
        <v>1.5712316808683593</v>
      </c>
      <c r="AA28" s="64">
        <f t="shared" si="10"/>
        <v>1.505763694165511</v>
      </c>
      <c r="AB28" s="64">
        <f t="shared" si="10"/>
        <v>1.4402957074626626</v>
      </c>
      <c r="AC28" s="64">
        <f t="shared" si="10"/>
        <v>1.3748277207598147</v>
      </c>
      <c r="AD28" s="64">
        <f t="shared" si="10"/>
        <v>1.3093597340569663</v>
      </c>
      <c r="AE28" s="64">
        <f t="shared" si="10"/>
        <v>1.2438917473541178</v>
      </c>
      <c r="AF28" s="64">
        <f t="shared" si="10"/>
        <v>1.1784237606512695</v>
      </c>
      <c r="AG28" s="64">
        <f t="shared" si="10"/>
        <v>1.1129557739484213</v>
      </c>
      <c r="AH28" s="64">
        <f t="shared" si="10"/>
        <v>1.047487787245573</v>
      </c>
      <c r="AI28" s="64">
        <f t="shared" si="10"/>
        <v>0.98201980054272475</v>
      </c>
      <c r="AJ28" s="64">
        <f t="shared" si="10"/>
        <v>0.91655181383987649</v>
      </c>
      <c r="AK28" s="64">
        <f t="shared" si="10"/>
        <v>0.85108382713702824</v>
      </c>
      <c r="AL28" s="64">
        <f t="shared" si="10"/>
        <v>0.78561584043417954</v>
      </c>
      <c r="AM28" s="64">
        <f t="shared" si="10"/>
        <v>0.72014785373133128</v>
      </c>
      <c r="AN28" s="64">
        <f t="shared" si="10"/>
        <v>0.65467986702848302</v>
      </c>
      <c r="AO28" s="64">
        <f t="shared" si="10"/>
        <v>0.58921188032563476</v>
      </c>
      <c r="AP28" s="64">
        <f t="shared" si="10"/>
        <v>0.5237438936227865</v>
      </c>
      <c r="AQ28" s="64">
        <f t="shared" si="10"/>
        <v>0.45827590691993825</v>
      </c>
      <c r="AR28" s="64">
        <f t="shared" si="10"/>
        <v>0.39280792021708999</v>
      </c>
      <c r="AS28" s="65">
        <f t="shared" si="10"/>
        <v>0.32733993351424129</v>
      </c>
      <c r="AT28" s="23">
        <f t="shared" si="10"/>
        <v>0.26187194681139303</v>
      </c>
      <c r="AU28" s="23">
        <f t="shared" si="10"/>
        <v>0.19640396010854522</v>
      </c>
      <c r="AV28" s="23">
        <f t="shared" si="10"/>
        <v>0.13093597340569696</v>
      </c>
      <c r="AW28" s="23">
        <f t="shared" si="10"/>
        <v>6.5467986702848258E-2</v>
      </c>
      <c r="AX28" s="23">
        <f t="shared" si="10"/>
        <v>0</v>
      </c>
      <c r="AY28" s="23">
        <f t="shared" si="10"/>
        <v>-6.5467986702848258E-2</v>
      </c>
      <c r="AZ28" s="23">
        <f t="shared" si="10"/>
        <v>-0.13093597340569696</v>
      </c>
      <c r="BA28" s="23">
        <f t="shared" si="10"/>
        <v>-0.19640396010854522</v>
      </c>
      <c r="BB28" s="23">
        <f t="shared" si="10"/>
        <v>0</v>
      </c>
      <c r="BC28" s="22">
        <f t="shared" si="6"/>
        <v>25.555555555555557</v>
      </c>
      <c r="BD28" s="17">
        <f t="shared" si="3"/>
        <v>78</v>
      </c>
    </row>
    <row r="29" spans="2:56">
      <c r="B29" s="22">
        <f t="shared" si="4"/>
        <v>24.444444444444446</v>
      </c>
      <c r="C29" s="17">
        <f t="shared" si="1"/>
        <v>76</v>
      </c>
      <c r="D29" s="63">
        <f t="shared" si="5"/>
        <v>2.9105849044611185</v>
      </c>
      <c r="E29" s="64">
        <f t="shared" si="5"/>
        <v>2.7573962252789546</v>
      </c>
      <c r="F29" s="64">
        <f t="shared" si="5"/>
        <v>2.6961207536060892</v>
      </c>
      <c r="G29" s="64">
        <f t="shared" si="5"/>
        <v>2.6348452819332233</v>
      </c>
      <c r="H29" s="64">
        <f t="shared" si="5"/>
        <v>2.5735698102603575</v>
      </c>
      <c r="I29" s="64">
        <f t="shared" si="5"/>
        <v>2.5122943385874921</v>
      </c>
      <c r="J29" s="64">
        <f t="shared" si="5"/>
        <v>2.4510188669146262</v>
      </c>
      <c r="K29" s="64">
        <f t="shared" si="5"/>
        <v>2.3897433952417604</v>
      </c>
      <c r="L29" s="64">
        <f t="shared" si="5"/>
        <v>2.328467923568895</v>
      </c>
      <c r="M29" s="64">
        <f t="shared" si="5"/>
        <v>2.2671924518960296</v>
      </c>
      <c r="N29" s="64">
        <f t="shared" si="5"/>
        <v>2.2059169802231637</v>
      </c>
      <c r="O29" s="64">
        <f t="shared" si="5"/>
        <v>2.1446415085502979</v>
      </c>
      <c r="P29" s="64">
        <f t="shared" si="5"/>
        <v>2.0833660368774325</v>
      </c>
      <c r="Q29" s="64">
        <f t="shared" si="5"/>
        <v>2.0220905652045666</v>
      </c>
      <c r="R29" s="64">
        <f t="shared" si="5"/>
        <v>1.960815093531701</v>
      </c>
      <c r="S29" s="64">
        <f t="shared" si="5"/>
        <v>1.8995396218588354</v>
      </c>
      <c r="T29" s="64">
        <f t="shared" si="10"/>
        <v>1.8382641501859696</v>
      </c>
      <c r="U29" s="64">
        <f t="shared" si="10"/>
        <v>1.7769886785131042</v>
      </c>
      <c r="V29" s="64">
        <f t="shared" si="10"/>
        <v>1.7157132068402383</v>
      </c>
      <c r="W29" s="64">
        <f t="shared" si="10"/>
        <v>1.6544377351673727</v>
      </c>
      <c r="X29" s="64">
        <f t="shared" si="10"/>
        <v>1.5931622634945071</v>
      </c>
      <c r="Y29" s="64">
        <f t="shared" si="10"/>
        <v>1.5318867918216414</v>
      </c>
      <c r="Z29" s="64">
        <f t="shared" si="10"/>
        <v>1.4706113201487758</v>
      </c>
      <c r="AA29" s="64">
        <f t="shared" si="10"/>
        <v>1.40933584847591</v>
      </c>
      <c r="AB29" s="64">
        <f t="shared" si="10"/>
        <v>1.3480603768030444</v>
      </c>
      <c r="AC29" s="64">
        <f t="shared" si="10"/>
        <v>1.286784905130179</v>
      </c>
      <c r="AD29" s="64">
        <f t="shared" si="10"/>
        <v>1.2255094334573133</v>
      </c>
      <c r="AE29" s="64">
        <f t="shared" si="10"/>
        <v>1.1642339617844475</v>
      </c>
      <c r="AF29" s="64">
        <f t="shared" si="10"/>
        <v>1.1029584901115819</v>
      </c>
      <c r="AG29" s="64">
        <f t="shared" si="10"/>
        <v>1.0416830184387162</v>
      </c>
      <c r="AH29" s="64">
        <f t="shared" si="10"/>
        <v>0.9804075467658504</v>
      </c>
      <c r="AI29" s="64">
        <f t="shared" si="10"/>
        <v>0.919132075092985</v>
      </c>
      <c r="AJ29" s="64">
        <f t="shared" si="10"/>
        <v>0.85785660342011916</v>
      </c>
      <c r="AK29" s="64">
        <f t="shared" si="10"/>
        <v>0.79658113174725376</v>
      </c>
      <c r="AL29" s="64">
        <f t="shared" si="10"/>
        <v>0.73530566007438791</v>
      </c>
      <c r="AM29" s="64">
        <f t="shared" si="10"/>
        <v>0.67403018840152207</v>
      </c>
      <c r="AN29" s="64">
        <f t="shared" si="10"/>
        <v>0.61275471672865622</v>
      </c>
      <c r="AO29" s="64">
        <f t="shared" si="10"/>
        <v>0.55147924505579127</v>
      </c>
      <c r="AP29" s="64">
        <f t="shared" si="10"/>
        <v>0.49020377338292542</v>
      </c>
      <c r="AQ29" s="64">
        <f t="shared" si="10"/>
        <v>0.42892830171005958</v>
      </c>
      <c r="AR29" s="64">
        <f t="shared" si="10"/>
        <v>0.36765283003719373</v>
      </c>
      <c r="AS29" s="65">
        <f t="shared" si="10"/>
        <v>0.30637735836432833</v>
      </c>
      <c r="AT29" s="23">
        <f t="shared" si="10"/>
        <v>0.24510188669146249</v>
      </c>
      <c r="AU29" s="23">
        <f t="shared" si="10"/>
        <v>0.18382641501859709</v>
      </c>
      <c r="AV29" s="23">
        <f t="shared" si="10"/>
        <v>0.12255094334573124</v>
      </c>
      <c r="AW29" s="23">
        <f t="shared" si="10"/>
        <v>6.1275471672865844E-2</v>
      </c>
      <c r="AX29" s="23">
        <f t="shared" si="10"/>
        <v>0</v>
      </c>
      <c r="AY29" s="23">
        <f t="shared" si="10"/>
        <v>-6.1275471672865844E-2</v>
      </c>
      <c r="AZ29" s="23">
        <f t="shared" si="10"/>
        <v>-0.12255094334573124</v>
      </c>
      <c r="BA29" s="23">
        <f t="shared" si="10"/>
        <v>-0.18382641501859709</v>
      </c>
      <c r="BB29" s="23">
        <f t="shared" si="10"/>
        <v>0</v>
      </c>
      <c r="BC29" s="22">
        <f t="shared" si="6"/>
        <v>24.444444444444446</v>
      </c>
      <c r="BD29" s="17">
        <f t="shared" si="3"/>
        <v>76</v>
      </c>
    </row>
    <row r="30" spans="2:56">
      <c r="B30" s="22">
        <f t="shared" si="4"/>
        <v>23.333333333333336</v>
      </c>
      <c r="C30" s="17">
        <f t="shared" si="1"/>
        <v>74</v>
      </c>
      <c r="D30" s="63">
        <f t="shared" si="5"/>
        <v>2.7226567094431684</v>
      </c>
      <c r="E30" s="64">
        <f t="shared" si="5"/>
        <v>2.5793589878935279</v>
      </c>
      <c r="F30" s="64">
        <f t="shared" si="5"/>
        <v>2.5220398992736719</v>
      </c>
      <c r="G30" s="64">
        <f t="shared" si="5"/>
        <v>2.4647208106538154</v>
      </c>
      <c r="H30" s="64">
        <f t="shared" si="5"/>
        <v>2.4074017220339594</v>
      </c>
      <c r="I30" s="64">
        <f t="shared" si="5"/>
        <v>2.3500826334141034</v>
      </c>
      <c r="J30" s="64">
        <f t="shared" si="5"/>
        <v>2.2927635447942469</v>
      </c>
      <c r="K30" s="64">
        <f t="shared" si="5"/>
        <v>2.2354444561743909</v>
      </c>
      <c r="L30" s="64">
        <f t="shared" si="5"/>
        <v>2.1781253675545349</v>
      </c>
      <c r="M30" s="64">
        <f t="shared" si="5"/>
        <v>2.1208062789346784</v>
      </c>
      <c r="N30" s="64">
        <f t="shared" si="5"/>
        <v>2.0634871903148224</v>
      </c>
      <c r="O30" s="64">
        <f t="shared" si="5"/>
        <v>2.0061681016949664</v>
      </c>
      <c r="P30" s="64">
        <f t="shared" si="5"/>
        <v>1.9488490130751099</v>
      </c>
      <c r="Q30" s="64">
        <f t="shared" si="5"/>
        <v>1.8915299244552539</v>
      </c>
      <c r="R30" s="64">
        <f t="shared" si="5"/>
        <v>1.8342108358353977</v>
      </c>
      <c r="S30" s="64">
        <f t="shared" si="5"/>
        <v>1.7768917472155414</v>
      </c>
      <c r="T30" s="64">
        <f t="shared" si="10"/>
        <v>1.7195726585956852</v>
      </c>
      <c r="U30" s="64">
        <f t="shared" si="10"/>
        <v>1.6622535699758292</v>
      </c>
      <c r="V30" s="64">
        <f t="shared" si="10"/>
        <v>1.6049344813559729</v>
      </c>
      <c r="W30" s="64">
        <f t="shared" si="10"/>
        <v>1.5476153927361167</v>
      </c>
      <c r="X30" s="64">
        <f t="shared" si="10"/>
        <v>1.4902963041162607</v>
      </c>
      <c r="Y30" s="64">
        <f t="shared" si="10"/>
        <v>1.4329772154964044</v>
      </c>
      <c r="Z30" s="64">
        <f t="shared" si="10"/>
        <v>1.3756581268765482</v>
      </c>
      <c r="AA30" s="64">
        <f t="shared" si="10"/>
        <v>1.318339038256692</v>
      </c>
      <c r="AB30" s="64">
        <f t="shared" si="10"/>
        <v>1.2610199496368357</v>
      </c>
      <c r="AC30" s="64">
        <f t="shared" si="10"/>
        <v>1.2037008610169799</v>
      </c>
      <c r="AD30" s="64">
        <f t="shared" si="10"/>
        <v>1.1463817723971237</v>
      </c>
      <c r="AE30" s="64">
        <f t="shared" si="10"/>
        <v>1.0890626837772674</v>
      </c>
      <c r="AF30" s="64">
        <f t="shared" si="10"/>
        <v>1.0317435951574112</v>
      </c>
      <c r="AG30" s="64">
        <f t="shared" si="10"/>
        <v>0.97442450653755497</v>
      </c>
      <c r="AH30" s="64">
        <f t="shared" si="10"/>
        <v>0.91710541791769873</v>
      </c>
      <c r="AI30" s="64">
        <f t="shared" si="10"/>
        <v>0.85978632929784293</v>
      </c>
      <c r="AJ30" s="64">
        <f t="shared" si="10"/>
        <v>0.80246724067798647</v>
      </c>
      <c r="AK30" s="64">
        <f t="shared" si="10"/>
        <v>0.74514815205813045</v>
      </c>
      <c r="AL30" s="64">
        <f t="shared" si="10"/>
        <v>0.68782906343827399</v>
      </c>
      <c r="AM30" s="64">
        <f t="shared" si="10"/>
        <v>0.63050997481841797</v>
      </c>
      <c r="AN30" s="64">
        <f t="shared" si="10"/>
        <v>0.57319088619856151</v>
      </c>
      <c r="AO30" s="64">
        <f t="shared" si="10"/>
        <v>0.51587179757870594</v>
      </c>
      <c r="AP30" s="64">
        <f t="shared" si="10"/>
        <v>0.45855270895884948</v>
      </c>
      <c r="AQ30" s="64">
        <f t="shared" si="10"/>
        <v>0.40123362033899346</v>
      </c>
      <c r="AR30" s="64">
        <f t="shared" si="10"/>
        <v>0.343914531719137</v>
      </c>
      <c r="AS30" s="65">
        <f t="shared" si="10"/>
        <v>0.28659544309928098</v>
      </c>
      <c r="AT30" s="23">
        <f t="shared" si="10"/>
        <v>0.22927635447942452</v>
      </c>
      <c r="AU30" s="23">
        <f t="shared" si="10"/>
        <v>0.1719572658595685</v>
      </c>
      <c r="AV30" s="23">
        <f t="shared" si="10"/>
        <v>0.11463817723971248</v>
      </c>
      <c r="AW30" s="23">
        <f t="shared" si="10"/>
        <v>5.7319088619856018E-2</v>
      </c>
      <c r="AX30" s="23">
        <f t="shared" si="10"/>
        <v>0</v>
      </c>
      <c r="AY30" s="23">
        <f t="shared" si="10"/>
        <v>-5.7319088619856018E-2</v>
      </c>
      <c r="AZ30" s="23">
        <f t="shared" si="10"/>
        <v>-0.11463817723971248</v>
      </c>
      <c r="BA30" s="23">
        <f t="shared" si="10"/>
        <v>-0.1719572658595685</v>
      </c>
      <c r="BB30" s="23">
        <f t="shared" si="10"/>
        <v>0</v>
      </c>
      <c r="BC30" s="22">
        <f t="shared" si="6"/>
        <v>23.333333333333336</v>
      </c>
      <c r="BD30" s="17">
        <f t="shared" si="3"/>
        <v>74</v>
      </c>
    </row>
    <row r="31" spans="2:56">
      <c r="B31" s="22">
        <f t="shared" si="4"/>
        <v>22.222222222222221</v>
      </c>
      <c r="C31" s="17">
        <f t="shared" si="1"/>
        <v>72</v>
      </c>
      <c r="D31" s="63">
        <f t="shared" si="5"/>
        <v>2.5454073159284811</v>
      </c>
      <c r="E31" s="64">
        <f t="shared" si="5"/>
        <v>2.4114385098269824</v>
      </c>
      <c r="F31" s="64">
        <f t="shared" si="5"/>
        <v>2.3578509873863829</v>
      </c>
      <c r="G31" s="64">
        <f t="shared" si="5"/>
        <v>2.3042634649457829</v>
      </c>
      <c r="H31" s="64">
        <f t="shared" si="5"/>
        <v>2.2506759425051834</v>
      </c>
      <c r="I31" s="64">
        <f t="shared" si="5"/>
        <v>2.1970884200645839</v>
      </c>
      <c r="J31" s="64">
        <f t="shared" si="5"/>
        <v>2.1435008976239844</v>
      </c>
      <c r="K31" s="64">
        <f t="shared" si="5"/>
        <v>2.0899133751833845</v>
      </c>
      <c r="L31" s="64">
        <f t="shared" si="5"/>
        <v>2.036325852742785</v>
      </c>
      <c r="M31" s="64">
        <f t="shared" si="5"/>
        <v>1.9827383303021855</v>
      </c>
      <c r="N31" s="64">
        <f t="shared" si="5"/>
        <v>1.9291508078615858</v>
      </c>
      <c r="O31" s="64">
        <f t="shared" si="5"/>
        <v>1.8755632854209863</v>
      </c>
      <c r="P31" s="64">
        <f t="shared" si="5"/>
        <v>1.8219757629803865</v>
      </c>
      <c r="Q31" s="64">
        <f t="shared" si="5"/>
        <v>1.768388240539787</v>
      </c>
      <c r="R31" s="64">
        <f t="shared" si="5"/>
        <v>1.7148007180991875</v>
      </c>
      <c r="S31" s="64">
        <f t="shared" si="5"/>
        <v>1.6612131956585878</v>
      </c>
      <c r="T31" s="64">
        <f t="shared" si="10"/>
        <v>1.6076256732179881</v>
      </c>
      <c r="U31" s="64">
        <f t="shared" si="10"/>
        <v>1.5540381507773886</v>
      </c>
      <c r="V31" s="64">
        <f t="shared" si="10"/>
        <v>1.5004506283367889</v>
      </c>
      <c r="W31" s="64">
        <f t="shared" si="10"/>
        <v>1.4468631058961894</v>
      </c>
      <c r="X31" s="64">
        <f t="shared" si="10"/>
        <v>1.3932755834555899</v>
      </c>
      <c r="Y31" s="64">
        <f t="shared" si="10"/>
        <v>1.3396880610149902</v>
      </c>
      <c r="Z31" s="64">
        <f t="shared" si="10"/>
        <v>1.2861005385743904</v>
      </c>
      <c r="AA31" s="64">
        <f t="shared" si="10"/>
        <v>1.2325130161337909</v>
      </c>
      <c r="AB31" s="64">
        <f t="shared" si="10"/>
        <v>1.1789254936931912</v>
      </c>
      <c r="AC31" s="64">
        <f t="shared" si="10"/>
        <v>1.1253379712525919</v>
      </c>
      <c r="AD31" s="64">
        <f t="shared" si="10"/>
        <v>1.0717504488119922</v>
      </c>
      <c r="AE31" s="64">
        <f t="shared" si="10"/>
        <v>1.0181629263713925</v>
      </c>
      <c r="AF31" s="64">
        <f t="shared" si="10"/>
        <v>0.96457540393079277</v>
      </c>
      <c r="AG31" s="64">
        <f t="shared" si="10"/>
        <v>0.91098788149019327</v>
      </c>
      <c r="AH31" s="64">
        <f t="shared" si="10"/>
        <v>0.85740035904959355</v>
      </c>
      <c r="AI31" s="64">
        <f t="shared" si="10"/>
        <v>0.80381283660899427</v>
      </c>
      <c r="AJ31" s="64">
        <f t="shared" si="10"/>
        <v>0.75022531416839455</v>
      </c>
      <c r="AK31" s="64">
        <f t="shared" si="10"/>
        <v>0.69663779172779483</v>
      </c>
      <c r="AL31" s="64">
        <f t="shared" si="10"/>
        <v>0.64305026928719533</v>
      </c>
      <c r="AM31" s="64">
        <f t="shared" si="10"/>
        <v>0.58946274684659539</v>
      </c>
      <c r="AN31" s="64">
        <f t="shared" si="10"/>
        <v>0.53587522440599589</v>
      </c>
      <c r="AO31" s="64">
        <f t="shared" si="10"/>
        <v>0.48228770196539639</v>
      </c>
      <c r="AP31" s="64">
        <f t="shared" si="10"/>
        <v>0.42870017952479689</v>
      </c>
      <c r="AQ31" s="64">
        <f t="shared" si="10"/>
        <v>0.37511265708419739</v>
      </c>
      <c r="AR31" s="64">
        <f t="shared" si="10"/>
        <v>0.32152513464359744</v>
      </c>
      <c r="AS31" s="65">
        <f t="shared" si="10"/>
        <v>0.26793761220299794</v>
      </c>
      <c r="AT31" s="23">
        <f t="shared" si="10"/>
        <v>0.21435008976239844</v>
      </c>
      <c r="AU31" s="23">
        <f t="shared" si="10"/>
        <v>0.16076256732179894</v>
      </c>
      <c r="AV31" s="23">
        <f t="shared" si="10"/>
        <v>0.10717504488119944</v>
      </c>
      <c r="AW31" s="23">
        <f t="shared" si="10"/>
        <v>5.35875224405995E-2</v>
      </c>
      <c r="AX31" s="23">
        <f t="shared" si="10"/>
        <v>0</v>
      </c>
      <c r="AY31" s="23">
        <f t="shared" si="10"/>
        <v>-5.35875224405995E-2</v>
      </c>
      <c r="AZ31" s="23">
        <f t="shared" si="10"/>
        <v>-0.10717504488119944</v>
      </c>
      <c r="BA31" s="23">
        <f t="shared" si="10"/>
        <v>-0.16076256732179894</v>
      </c>
      <c r="BB31" s="23">
        <f t="shared" si="10"/>
        <v>0</v>
      </c>
      <c r="BC31" s="22">
        <f t="shared" si="6"/>
        <v>22.222222222222221</v>
      </c>
      <c r="BD31" s="17">
        <f t="shared" si="3"/>
        <v>72</v>
      </c>
    </row>
    <row r="32" spans="2:56">
      <c r="B32" s="22">
        <f t="shared" si="4"/>
        <v>21.111111111111111</v>
      </c>
      <c r="C32" s="17">
        <f t="shared" si="1"/>
        <v>70</v>
      </c>
      <c r="D32" s="63">
        <f t="shared" si="5"/>
        <v>2.3783199377429476</v>
      </c>
      <c r="E32" s="64">
        <f t="shared" si="5"/>
        <v>2.2531452041775291</v>
      </c>
      <c r="F32" s="64">
        <f t="shared" si="5"/>
        <v>2.2030753107513616</v>
      </c>
      <c r="G32" s="64">
        <f t="shared" si="5"/>
        <v>2.1530054173251942</v>
      </c>
      <c r="H32" s="64">
        <f t="shared" si="5"/>
        <v>2.1029355238990273</v>
      </c>
      <c r="I32" s="64">
        <f t="shared" si="5"/>
        <v>2.0528656304728599</v>
      </c>
      <c r="J32" s="64">
        <f t="shared" si="5"/>
        <v>2.0027957370466924</v>
      </c>
      <c r="K32" s="64">
        <f t="shared" si="5"/>
        <v>1.9527258436205253</v>
      </c>
      <c r="L32" s="64">
        <f t="shared" si="5"/>
        <v>1.9026559501943581</v>
      </c>
      <c r="M32" s="64">
        <f t="shared" si="5"/>
        <v>1.8525860567681907</v>
      </c>
      <c r="N32" s="64">
        <f t="shared" si="5"/>
        <v>1.8025161633420232</v>
      </c>
      <c r="O32" s="64">
        <f t="shared" si="5"/>
        <v>1.7524462699158558</v>
      </c>
      <c r="P32" s="64">
        <f t="shared" si="5"/>
        <v>1.7023763764896886</v>
      </c>
      <c r="Q32" s="64">
        <f t="shared" si="5"/>
        <v>1.6523064830635212</v>
      </c>
      <c r="R32" s="64">
        <f t="shared" si="5"/>
        <v>1.602236589637354</v>
      </c>
      <c r="S32" s="64">
        <f t="shared" si="5"/>
        <v>1.5521666962111866</v>
      </c>
      <c r="T32" s="64">
        <f t="shared" si="10"/>
        <v>1.5020968027850194</v>
      </c>
      <c r="U32" s="64">
        <f t="shared" si="10"/>
        <v>1.452026909358852</v>
      </c>
      <c r="V32" s="64">
        <f t="shared" si="10"/>
        <v>1.4019570159326848</v>
      </c>
      <c r="W32" s="64">
        <f t="shared" si="10"/>
        <v>1.3518871225065174</v>
      </c>
      <c r="X32" s="64">
        <f t="shared" si="10"/>
        <v>1.3018172290803502</v>
      </c>
      <c r="Y32" s="64">
        <f t="shared" si="10"/>
        <v>1.2517473356541828</v>
      </c>
      <c r="Z32" s="64">
        <f t="shared" si="10"/>
        <v>1.2016774422280154</v>
      </c>
      <c r="AA32" s="64">
        <f t="shared" si="10"/>
        <v>1.151607548801848</v>
      </c>
      <c r="AB32" s="64">
        <f t="shared" si="10"/>
        <v>1.1015376553756808</v>
      </c>
      <c r="AC32" s="64">
        <f t="shared" si="10"/>
        <v>1.0514677619495136</v>
      </c>
      <c r="AD32" s="64">
        <f t="shared" si="10"/>
        <v>1.0013978685233462</v>
      </c>
      <c r="AE32" s="64">
        <f t="shared" si="10"/>
        <v>0.95132797509717903</v>
      </c>
      <c r="AF32" s="64">
        <f t="shared" si="10"/>
        <v>0.90125808167101162</v>
      </c>
      <c r="AG32" s="64">
        <f t="shared" si="10"/>
        <v>0.85118818824484421</v>
      </c>
      <c r="AH32" s="64">
        <f t="shared" si="10"/>
        <v>0.8011182948186768</v>
      </c>
      <c r="AI32" s="64">
        <f t="shared" si="10"/>
        <v>0.75104840139250983</v>
      </c>
      <c r="AJ32" s="64">
        <f t="shared" si="10"/>
        <v>0.70097850796634242</v>
      </c>
      <c r="AK32" s="64">
        <f t="shared" si="10"/>
        <v>0.65090861454017501</v>
      </c>
      <c r="AL32" s="64">
        <f t="shared" si="10"/>
        <v>0.60083872111400782</v>
      </c>
      <c r="AM32" s="64">
        <f t="shared" si="10"/>
        <v>0.55076882768784041</v>
      </c>
      <c r="AN32" s="64">
        <f t="shared" si="10"/>
        <v>0.50069893426167322</v>
      </c>
      <c r="AO32" s="64">
        <f t="shared" si="10"/>
        <v>0.45062904083550581</v>
      </c>
      <c r="AP32" s="64">
        <f t="shared" si="10"/>
        <v>0.4005591474093384</v>
      </c>
      <c r="AQ32" s="64">
        <f t="shared" si="10"/>
        <v>0.35048925398317143</v>
      </c>
      <c r="AR32" s="64">
        <f t="shared" si="10"/>
        <v>0.30041936055700402</v>
      </c>
      <c r="AS32" s="65">
        <f t="shared" si="10"/>
        <v>0.25034946713083661</v>
      </c>
      <c r="AT32" s="23">
        <f t="shared" si="10"/>
        <v>0.2002795737046692</v>
      </c>
      <c r="AU32" s="23">
        <f t="shared" si="10"/>
        <v>0.15020968027850223</v>
      </c>
      <c r="AV32" s="23">
        <f t="shared" si="10"/>
        <v>0.10013978685233482</v>
      </c>
      <c r="AW32" s="23">
        <f t="shared" si="10"/>
        <v>5.0069893426167411E-2</v>
      </c>
      <c r="AX32" s="23">
        <f t="shared" si="10"/>
        <v>0</v>
      </c>
      <c r="AY32" s="23">
        <f t="shared" si="10"/>
        <v>-5.0069893426167411E-2</v>
      </c>
      <c r="AZ32" s="23">
        <f t="shared" si="10"/>
        <v>-0.10013978685233482</v>
      </c>
      <c r="BA32" s="23">
        <f t="shared" si="10"/>
        <v>-0.15020968027850223</v>
      </c>
      <c r="BB32" s="23">
        <f t="shared" si="10"/>
        <v>0</v>
      </c>
      <c r="BC32" s="22">
        <f t="shared" si="6"/>
        <v>21.111111111111111</v>
      </c>
      <c r="BD32" s="17">
        <f t="shared" si="3"/>
        <v>70</v>
      </c>
    </row>
    <row r="33" spans="2:56">
      <c r="B33" s="22">
        <f t="shared" si="4"/>
        <v>20</v>
      </c>
      <c r="C33" s="17">
        <f t="shared" si="1"/>
        <v>68</v>
      </c>
      <c r="D33" s="63">
        <f t="shared" si="5"/>
        <v>2.2208979071811341</v>
      </c>
      <c r="E33" s="64">
        <f t="shared" si="5"/>
        <v>2.1040085436452847</v>
      </c>
      <c r="F33" s="64">
        <f t="shared" si="5"/>
        <v>2.057252798230945</v>
      </c>
      <c r="G33" s="64">
        <f t="shared" si="5"/>
        <v>2.0104970528166053</v>
      </c>
      <c r="H33" s="64">
        <f t="shared" si="5"/>
        <v>1.9637413074022658</v>
      </c>
      <c r="I33" s="64">
        <f t="shared" si="5"/>
        <v>1.9169855619879261</v>
      </c>
      <c r="J33" s="64">
        <f t="shared" si="5"/>
        <v>1.8702298165735864</v>
      </c>
      <c r="K33" s="64">
        <f t="shared" si="5"/>
        <v>1.823474071159247</v>
      </c>
      <c r="L33" s="64">
        <f t="shared" si="5"/>
        <v>1.7767183257449073</v>
      </c>
      <c r="M33" s="64">
        <f t="shared" si="5"/>
        <v>1.7299625803305676</v>
      </c>
      <c r="N33" s="64">
        <f t="shared" si="5"/>
        <v>1.6832068349162279</v>
      </c>
      <c r="O33" s="64">
        <f t="shared" si="5"/>
        <v>1.6364510895018882</v>
      </c>
      <c r="P33" s="64">
        <f t="shared" si="5"/>
        <v>1.5896953440875485</v>
      </c>
      <c r="Q33" s="64">
        <f t="shared" si="5"/>
        <v>1.5429395986732088</v>
      </c>
      <c r="R33" s="64">
        <f t="shared" si="5"/>
        <v>1.4961838532588692</v>
      </c>
      <c r="S33" s="64">
        <f t="shared" si="5"/>
        <v>1.4494281078445295</v>
      </c>
      <c r="T33" s="64">
        <f t="shared" si="10"/>
        <v>1.4026723624301898</v>
      </c>
      <c r="U33" s="64">
        <f t="shared" si="10"/>
        <v>1.3559166170158501</v>
      </c>
      <c r="V33" s="64">
        <f t="shared" si="10"/>
        <v>1.3091608716015106</v>
      </c>
      <c r="W33" s="64">
        <f t="shared" si="10"/>
        <v>1.2624051261871709</v>
      </c>
      <c r="X33" s="64">
        <f t="shared" si="10"/>
        <v>1.2156493807728312</v>
      </c>
      <c r="Y33" s="64">
        <f t="shared" si="10"/>
        <v>1.1688936353584916</v>
      </c>
      <c r="Z33" s="64">
        <f t="shared" si="10"/>
        <v>1.1221378899441519</v>
      </c>
      <c r="AA33" s="64">
        <f t="shared" si="10"/>
        <v>1.0753821445298122</v>
      </c>
      <c r="AB33" s="64">
        <f t="shared" si="10"/>
        <v>1.0286263991154725</v>
      </c>
      <c r="AC33" s="64">
        <f t="shared" si="10"/>
        <v>0.98187065370113302</v>
      </c>
      <c r="AD33" s="64">
        <f t="shared" si="10"/>
        <v>0.93511490828679333</v>
      </c>
      <c r="AE33" s="64">
        <f t="shared" si="10"/>
        <v>0.88835916287245364</v>
      </c>
      <c r="AF33" s="64">
        <f t="shared" si="10"/>
        <v>0.84160341745811396</v>
      </c>
      <c r="AG33" s="64">
        <f t="shared" si="10"/>
        <v>0.79484767204377427</v>
      </c>
      <c r="AH33" s="64">
        <f t="shared" si="10"/>
        <v>0.74809192662943458</v>
      </c>
      <c r="AI33" s="64">
        <f t="shared" si="10"/>
        <v>0.70133618121509511</v>
      </c>
      <c r="AJ33" s="64">
        <f t="shared" si="10"/>
        <v>0.65458043580075542</v>
      </c>
      <c r="AK33" s="64">
        <f t="shared" si="10"/>
        <v>0.60782469038641573</v>
      </c>
      <c r="AL33" s="64">
        <f t="shared" si="10"/>
        <v>0.56106894497207582</v>
      </c>
      <c r="AM33" s="64">
        <f t="shared" si="10"/>
        <v>0.51431319955773613</v>
      </c>
      <c r="AN33" s="64">
        <f t="shared" si="10"/>
        <v>0.46755745414339644</v>
      </c>
      <c r="AO33" s="64">
        <f t="shared" si="10"/>
        <v>0.42080170872905698</v>
      </c>
      <c r="AP33" s="64">
        <f t="shared" si="10"/>
        <v>0.37404596331471729</v>
      </c>
      <c r="AQ33" s="64">
        <f t="shared" si="10"/>
        <v>0.32729021790037782</v>
      </c>
      <c r="AR33" s="64">
        <f t="shared" si="10"/>
        <v>0.28053447248603813</v>
      </c>
      <c r="AS33" s="65">
        <f t="shared" si="10"/>
        <v>0.23377872707169844</v>
      </c>
      <c r="AT33" s="23">
        <f t="shared" si="10"/>
        <v>0.18702298165735876</v>
      </c>
      <c r="AU33" s="23">
        <f t="shared" si="10"/>
        <v>0.14026723624301907</v>
      </c>
      <c r="AV33" s="23">
        <f t="shared" si="10"/>
        <v>9.3511490828679378E-2</v>
      </c>
      <c r="AW33" s="23">
        <f t="shared" si="10"/>
        <v>4.6755745414339689E-2</v>
      </c>
      <c r="AX33" s="23">
        <f t="shared" si="10"/>
        <v>0</v>
      </c>
      <c r="AY33" s="23">
        <f t="shared" si="10"/>
        <v>-4.6755745414339689E-2</v>
      </c>
      <c r="AZ33" s="23">
        <f t="shared" si="10"/>
        <v>-9.3511490828679378E-2</v>
      </c>
      <c r="BA33" s="23">
        <f t="shared" si="10"/>
        <v>-0.14026723624301907</v>
      </c>
      <c r="BB33" s="23">
        <f t="shared" si="10"/>
        <v>0</v>
      </c>
      <c r="BC33" s="22">
        <f t="shared" si="6"/>
        <v>20</v>
      </c>
      <c r="BD33" s="17">
        <f t="shared" si="3"/>
        <v>68</v>
      </c>
    </row>
    <row r="34" spans="2:56">
      <c r="B34" s="22">
        <f t="shared" si="4"/>
        <v>18.888888888888889</v>
      </c>
      <c r="C34" s="17">
        <f t="shared" si="1"/>
        <v>66</v>
      </c>
      <c r="D34" s="63">
        <f t="shared" si="5"/>
        <v>2.0726641187424963</v>
      </c>
      <c r="E34" s="64">
        <f t="shared" si="5"/>
        <v>1.9635765335455231</v>
      </c>
      <c r="F34" s="64">
        <f t="shared" si="5"/>
        <v>1.9199414994667336</v>
      </c>
      <c r="G34" s="64">
        <f t="shared" si="5"/>
        <v>1.8763064653879442</v>
      </c>
      <c r="H34" s="64">
        <f t="shared" si="5"/>
        <v>1.8326714313091548</v>
      </c>
      <c r="I34" s="64">
        <f t="shared" si="5"/>
        <v>1.7890363972303653</v>
      </c>
      <c r="J34" s="64">
        <f t="shared" si="5"/>
        <v>1.7454013631515761</v>
      </c>
      <c r="K34" s="64">
        <f t="shared" si="5"/>
        <v>1.7017663290727867</v>
      </c>
      <c r="L34" s="64">
        <f t="shared" si="5"/>
        <v>1.6581312949939973</v>
      </c>
      <c r="M34" s="64">
        <f t="shared" si="5"/>
        <v>1.6144962609152078</v>
      </c>
      <c r="N34" s="64">
        <f t="shared" si="5"/>
        <v>1.5708612268364184</v>
      </c>
      <c r="O34" s="64">
        <f t="shared" ref="O34:BB41" si="11">((610.7)*10^((7.5*$B34)/(237.3+$B34))/1000)-((610.7)*10^((7.5*$B34)/(237.3+$B34))/1000)*(O$13/100)</f>
        <v>1.5272261927576292</v>
      </c>
      <c r="P34" s="64">
        <f t="shared" si="11"/>
        <v>1.4835911586788395</v>
      </c>
      <c r="Q34" s="64">
        <f t="shared" si="11"/>
        <v>1.4399561246000503</v>
      </c>
      <c r="R34" s="64">
        <f t="shared" si="11"/>
        <v>1.3963210905212609</v>
      </c>
      <c r="S34" s="64">
        <f t="shared" si="11"/>
        <v>1.3526860564424714</v>
      </c>
      <c r="T34" s="64">
        <f t="shared" si="11"/>
        <v>1.309051022363682</v>
      </c>
      <c r="U34" s="64">
        <f t="shared" si="11"/>
        <v>1.2654159882848925</v>
      </c>
      <c r="V34" s="64">
        <f t="shared" si="11"/>
        <v>1.2217809542061033</v>
      </c>
      <c r="W34" s="64">
        <f t="shared" si="11"/>
        <v>1.1781459201273137</v>
      </c>
      <c r="X34" s="64">
        <f t="shared" si="11"/>
        <v>1.1345108860485245</v>
      </c>
      <c r="Y34" s="64">
        <f t="shared" si="11"/>
        <v>1.090875851969735</v>
      </c>
      <c r="Z34" s="64">
        <f t="shared" si="11"/>
        <v>1.0472408178909456</v>
      </c>
      <c r="AA34" s="64">
        <f t="shared" si="11"/>
        <v>1.0036057838121561</v>
      </c>
      <c r="AB34" s="64">
        <f t="shared" si="11"/>
        <v>0.95997074973336671</v>
      </c>
      <c r="AC34" s="64">
        <f t="shared" si="11"/>
        <v>0.9163357156545775</v>
      </c>
      <c r="AD34" s="64">
        <f t="shared" si="11"/>
        <v>0.87270068157578806</v>
      </c>
      <c r="AE34" s="64">
        <f t="shared" si="11"/>
        <v>0.82906564749699863</v>
      </c>
      <c r="AF34" s="64">
        <f t="shared" si="11"/>
        <v>0.78543061341820919</v>
      </c>
      <c r="AG34" s="64">
        <f t="shared" si="11"/>
        <v>0.74179557933941975</v>
      </c>
      <c r="AH34" s="64">
        <f t="shared" si="11"/>
        <v>0.69816054526063032</v>
      </c>
      <c r="AI34" s="64">
        <f t="shared" si="11"/>
        <v>0.6545255111818411</v>
      </c>
      <c r="AJ34" s="64">
        <f t="shared" si="11"/>
        <v>0.61089047710305167</v>
      </c>
      <c r="AK34" s="64">
        <f t="shared" si="11"/>
        <v>0.56725544302426223</v>
      </c>
      <c r="AL34" s="64">
        <f t="shared" si="11"/>
        <v>0.52362040894547279</v>
      </c>
      <c r="AM34" s="64">
        <f t="shared" si="11"/>
        <v>0.47998537486668336</v>
      </c>
      <c r="AN34" s="64">
        <f t="shared" si="10"/>
        <v>0.43635034078789392</v>
      </c>
      <c r="AO34" s="64">
        <f t="shared" si="10"/>
        <v>0.39271530670910471</v>
      </c>
      <c r="AP34" s="64">
        <f t="shared" si="10"/>
        <v>0.34908027263031527</v>
      </c>
      <c r="AQ34" s="64">
        <f t="shared" si="10"/>
        <v>0.30544523855152583</v>
      </c>
      <c r="AR34" s="64">
        <f t="shared" si="10"/>
        <v>0.2618102044727364</v>
      </c>
      <c r="AS34" s="65">
        <f t="shared" si="10"/>
        <v>0.21817517039394696</v>
      </c>
      <c r="AT34" s="23">
        <f t="shared" si="10"/>
        <v>0.1745401363151573</v>
      </c>
      <c r="AU34" s="23">
        <f t="shared" si="10"/>
        <v>0.13090510223636853</v>
      </c>
      <c r="AV34" s="23">
        <f t="shared" si="10"/>
        <v>8.7270068157578873E-2</v>
      </c>
      <c r="AW34" s="23">
        <f t="shared" si="10"/>
        <v>4.3635034078789658E-2</v>
      </c>
      <c r="AX34" s="23">
        <f t="shared" si="10"/>
        <v>0</v>
      </c>
      <c r="AY34" s="23">
        <f t="shared" si="10"/>
        <v>-4.3635034078789658E-2</v>
      </c>
      <c r="AZ34" s="23">
        <f t="shared" si="10"/>
        <v>-8.7270068157578873E-2</v>
      </c>
      <c r="BA34" s="23">
        <f t="shared" si="10"/>
        <v>-0.13090510223636853</v>
      </c>
      <c r="BB34" s="23">
        <f t="shared" si="10"/>
        <v>0</v>
      </c>
      <c r="BC34" s="22">
        <f t="shared" si="6"/>
        <v>18.888888888888889</v>
      </c>
      <c r="BD34" s="17">
        <f t="shared" si="3"/>
        <v>66</v>
      </c>
    </row>
    <row r="35" spans="2:56">
      <c r="B35" s="22">
        <f t="shared" si="4"/>
        <v>17.777777777777779</v>
      </c>
      <c r="C35" s="17">
        <f t="shared" si="1"/>
        <v>64</v>
      </c>
      <c r="D35" s="63">
        <f t="shared" ref="D35:S42" si="12">((610.7)*10^((7.5*$B35)/(237.3+$B35))/1000)-((610.7)*10^((7.5*$B35)/(237.3+$B35))/1000)*(D$13/100)</f>
        <v>1.9331604795627804</v>
      </c>
      <c r="E35" s="64">
        <f t="shared" si="12"/>
        <v>1.8314151911647392</v>
      </c>
      <c r="F35" s="64">
        <f t="shared" si="12"/>
        <v>1.7907170758055229</v>
      </c>
      <c r="G35" s="64">
        <f t="shared" si="12"/>
        <v>1.7500189604463063</v>
      </c>
      <c r="H35" s="64">
        <f t="shared" si="12"/>
        <v>1.70932084508709</v>
      </c>
      <c r="I35" s="64">
        <f t="shared" si="12"/>
        <v>1.6686227297278735</v>
      </c>
      <c r="J35" s="64">
        <f t="shared" si="12"/>
        <v>1.627924614368657</v>
      </c>
      <c r="K35" s="64">
        <f t="shared" si="12"/>
        <v>1.5872264990094407</v>
      </c>
      <c r="L35" s="64">
        <f t="shared" si="12"/>
        <v>1.5465283836502242</v>
      </c>
      <c r="M35" s="64">
        <f t="shared" si="12"/>
        <v>1.5058302682910076</v>
      </c>
      <c r="N35" s="64">
        <f t="shared" si="12"/>
        <v>1.4651321529317913</v>
      </c>
      <c r="O35" s="64">
        <f t="shared" si="12"/>
        <v>1.424434037572575</v>
      </c>
      <c r="P35" s="64">
        <f t="shared" si="12"/>
        <v>1.3837359222133585</v>
      </c>
      <c r="Q35" s="64">
        <f t="shared" si="12"/>
        <v>1.343037806854142</v>
      </c>
      <c r="R35" s="64">
        <f t="shared" si="12"/>
        <v>1.3023396914949257</v>
      </c>
      <c r="S35" s="64">
        <f t="shared" si="12"/>
        <v>1.2616415761357094</v>
      </c>
      <c r="T35" s="64">
        <f t="shared" si="11"/>
        <v>1.2209434607764926</v>
      </c>
      <c r="U35" s="64">
        <f t="shared" si="11"/>
        <v>1.1802453454172763</v>
      </c>
      <c r="V35" s="64">
        <f t="shared" si="11"/>
        <v>1.13954723005806</v>
      </c>
      <c r="W35" s="64">
        <f t="shared" si="11"/>
        <v>1.0988491146988435</v>
      </c>
      <c r="X35" s="64">
        <f t="shared" si="11"/>
        <v>1.058150999339627</v>
      </c>
      <c r="Y35" s="64">
        <f t="shared" si="11"/>
        <v>1.0174528839804107</v>
      </c>
      <c r="Z35" s="64">
        <f t="shared" si="11"/>
        <v>0.97675476862119415</v>
      </c>
      <c r="AA35" s="64">
        <f t="shared" si="11"/>
        <v>0.93605665326197784</v>
      </c>
      <c r="AB35" s="64">
        <f t="shared" si="11"/>
        <v>0.89535853790276132</v>
      </c>
      <c r="AC35" s="64">
        <f t="shared" si="11"/>
        <v>0.85466042254354502</v>
      </c>
      <c r="AD35" s="64">
        <f t="shared" si="11"/>
        <v>0.81396230718432849</v>
      </c>
      <c r="AE35" s="64">
        <f t="shared" si="11"/>
        <v>0.77326419182511219</v>
      </c>
      <c r="AF35" s="64">
        <f t="shared" si="11"/>
        <v>0.73256607646589567</v>
      </c>
      <c r="AG35" s="64">
        <f t="shared" si="11"/>
        <v>0.69186796110667914</v>
      </c>
      <c r="AH35" s="64">
        <f t="shared" si="11"/>
        <v>0.65116984574746284</v>
      </c>
      <c r="AI35" s="64">
        <f t="shared" si="11"/>
        <v>0.61047173038824654</v>
      </c>
      <c r="AJ35" s="64">
        <f t="shared" si="11"/>
        <v>0.56977361502903001</v>
      </c>
      <c r="AK35" s="64">
        <f t="shared" si="11"/>
        <v>0.52907549966981349</v>
      </c>
      <c r="AL35" s="64">
        <f t="shared" si="11"/>
        <v>0.48837738431059718</v>
      </c>
      <c r="AM35" s="64">
        <f t="shared" si="11"/>
        <v>0.44767926895138066</v>
      </c>
      <c r="AN35" s="64">
        <f t="shared" si="11"/>
        <v>0.40698115359216414</v>
      </c>
      <c r="AO35" s="64">
        <f t="shared" si="11"/>
        <v>0.36628303823294783</v>
      </c>
      <c r="AP35" s="64">
        <f t="shared" si="11"/>
        <v>0.32558492287373153</v>
      </c>
      <c r="AQ35" s="64">
        <f t="shared" si="11"/>
        <v>0.28488680751451501</v>
      </c>
      <c r="AR35" s="64">
        <f t="shared" si="11"/>
        <v>0.24418869215529848</v>
      </c>
      <c r="AS35" s="65">
        <f t="shared" si="11"/>
        <v>0.20349057679608218</v>
      </c>
      <c r="AT35" s="23">
        <f t="shared" si="11"/>
        <v>0.16279246143686565</v>
      </c>
      <c r="AU35" s="23">
        <f t="shared" si="11"/>
        <v>0.12209434607764935</v>
      </c>
      <c r="AV35" s="23">
        <f t="shared" si="11"/>
        <v>8.1396230718432827E-2</v>
      </c>
      <c r="AW35" s="23">
        <f t="shared" si="11"/>
        <v>4.0698115359216525E-2</v>
      </c>
      <c r="AX35" s="23">
        <f t="shared" si="11"/>
        <v>0</v>
      </c>
      <c r="AY35" s="23">
        <f t="shared" si="11"/>
        <v>-4.0698115359216303E-2</v>
      </c>
      <c r="AZ35" s="23">
        <f t="shared" si="11"/>
        <v>-8.1396230718433049E-2</v>
      </c>
      <c r="BA35" s="23">
        <f t="shared" si="11"/>
        <v>-0.12209434607764935</v>
      </c>
      <c r="BB35" s="23">
        <f t="shared" si="11"/>
        <v>0</v>
      </c>
      <c r="BC35" s="22">
        <f t="shared" si="6"/>
        <v>17.777777777777779</v>
      </c>
      <c r="BD35" s="17">
        <f t="shared" si="3"/>
        <v>64</v>
      </c>
    </row>
    <row r="36" spans="2:56">
      <c r="B36" s="22">
        <f t="shared" si="4"/>
        <v>16.666666666666668</v>
      </c>
      <c r="C36" s="17">
        <f t="shared" si="1"/>
        <v>62</v>
      </c>
      <c r="D36" s="63">
        <f t="shared" si="12"/>
        <v>1.8019473667327874</v>
      </c>
      <c r="E36" s="64">
        <f t="shared" si="12"/>
        <v>1.7071080316415881</v>
      </c>
      <c r="F36" s="64">
        <f t="shared" si="12"/>
        <v>1.6691722976051084</v>
      </c>
      <c r="G36" s="64">
        <f t="shared" si="12"/>
        <v>1.6312365635686286</v>
      </c>
      <c r="H36" s="64">
        <f t="shared" si="12"/>
        <v>1.5933008295321489</v>
      </c>
      <c r="I36" s="64">
        <f t="shared" si="12"/>
        <v>1.5553650954956693</v>
      </c>
      <c r="J36" s="64">
        <f t="shared" si="12"/>
        <v>1.5174293614591894</v>
      </c>
      <c r="K36" s="64">
        <f t="shared" si="12"/>
        <v>1.4794936274227097</v>
      </c>
      <c r="L36" s="64">
        <f t="shared" si="12"/>
        <v>1.4415578933862299</v>
      </c>
      <c r="M36" s="64">
        <f t="shared" si="12"/>
        <v>1.4036221593497502</v>
      </c>
      <c r="N36" s="64">
        <f t="shared" si="12"/>
        <v>1.3656864253132706</v>
      </c>
      <c r="O36" s="64">
        <f t="shared" si="12"/>
        <v>1.3277506912767909</v>
      </c>
      <c r="P36" s="64">
        <f t="shared" si="12"/>
        <v>1.289814957240311</v>
      </c>
      <c r="Q36" s="64">
        <f t="shared" si="12"/>
        <v>1.2518792232038312</v>
      </c>
      <c r="R36" s="64">
        <f t="shared" si="12"/>
        <v>1.2139434891673515</v>
      </c>
      <c r="S36" s="64">
        <f t="shared" si="12"/>
        <v>1.1760077551308719</v>
      </c>
      <c r="T36" s="64">
        <f t="shared" si="11"/>
        <v>1.138072021094392</v>
      </c>
      <c r="U36" s="64">
        <f t="shared" si="11"/>
        <v>1.1001362870579123</v>
      </c>
      <c r="V36" s="64">
        <f t="shared" si="11"/>
        <v>1.0622005530214325</v>
      </c>
      <c r="W36" s="64">
        <f t="shared" si="11"/>
        <v>1.0242648189849528</v>
      </c>
      <c r="X36" s="64">
        <f t="shared" si="11"/>
        <v>0.98632908494847316</v>
      </c>
      <c r="Y36" s="64">
        <f t="shared" si="11"/>
        <v>0.94839335091199339</v>
      </c>
      <c r="Z36" s="64">
        <f t="shared" si="11"/>
        <v>0.91045761687551363</v>
      </c>
      <c r="AA36" s="64">
        <f t="shared" si="11"/>
        <v>0.87252188283903376</v>
      </c>
      <c r="AB36" s="64">
        <f t="shared" si="11"/>
        <v>0.83458614880255411</v>
      </c>
      <c r="AC36" s="64">
        <f t="shared" si="11"/>
        <v>0.79665041476607446</v>
      </c>
      <c r="AD36" s="64">
        <f t="shared" si="11"/>
        <v>0.7587146807295948</v>
      </c>
      <c r="AE36" s="64">
        <f t="shared" si="11"/>
        <v>0.72077894669311493</v>
      </c>
      <c r="AF36" s="64">
        <f t="shared" si="11"/>
        <v>0.68284321265663528</v>
      </c>
      <c r="AG36" s="64">
        <f t="shared" si="11"/>
        <v>0.64490747862015541</v>
      </c>
      <c r="AH36" s="64">
        <f t="shared" si="11"/>
        <v>0.60697174458367575</v>
      </c>
      <c r="AI36" s="64">
        <f t="shared" si="11"/>
        <v>0.5690360105471961</v>
      </c>
      <c r="AJ36" s="64">
        <f t="shared" si="11"/>
        <v>0.53110027651071645</v>
      </c>
      <c r="AK36" s="64">
        <f t="shared" si="11"/>
        <v>0.49316454247423658</v>
      </c>
      <c r="AL36" s="64">
        <f t="shared" si="11"/>
        <v>0.4552288084377567</v>
      </c>
      <c r="AM36" s="64">
        <f t="shared" si="11"/>
        <v>0.41729307440127705</v>
      </c>
      <c r="AN36" s="64">
        <f t="shared" si="11"/>
        <v>0.37935734036479718</v>
      </c>
      <c r="AO36" s="64">
        <f t="shared" si="11"/>
        <v>0.34142160632831775</v>
      </c>
      <c r="AP36" s="64">
        <f t="shared" si="11"/>
        <v>0.30348587229183788</v>
      </c>
      <c r="AQ36" s="64">
        <f t="shared" si="11"/>
        <v>0.26555013825535823</v>
      </c>
      <c r="AR36" s="64">
        <f t="shared" si="11"/>
        <v>0.22761440421887835</v>
      </c>
      <c r="AS36" s="65">
        <f t="shared" si="11"/>
        <v>0.1896786701823987</v>
      </c>
      <c r="AT36" s="23">
        <f t="shared" si="11"/>
        <v>0.15174293614591883</v>
      </c>
      <c r="AU36" s="23">
        <f t="shared" si="11"/>
        <v>0.1138072021094394</v>
      </c>
      <c r="AV36" s="23">
        <f t="shared" si="11"/>
        <v>7.5871468072959525E-2</v>
      </c>
      <c r="AW36" s="23">
        <f t="shared" si="11"/>
        <v>3.7935734036479873E-2</v>
      </c>
      <c r="AX36" s="23">
        <f t="shared" si="11"/>
        <v>0</v>
      </c>
      <c r="AY36" s="23">
        <f t="shared" si="11"/>
        <v>-3.7935734036479873E-2</v>
      </c>
      <c r="AZ36" s="23">
        <f t="shared" si="11"/>
        <v>-7.5871468072959525E-2</v>
      </c>
      <c r="BA36" s="23">
        <f t="shared" si="11"/>
        <v>-0.11380720210943918</v>
      </c>
      <c r="BB36" s="23">
        <f t="shared" si="11"/>
        <v>0</v>
      </c>
      <c r="BC36" s="22">
        <f t="shared" si="6"/>
        <v>16.666666666666668</v>
      </c>
      <c r="BD36" s="17">
        <f t="shared" si="3"/>
        <v>62</v>
      </c>
    </row>
    <row r="37" spans="2:56">
      <c r="B37" s="22">
        <f t="shared" si="4"/>
        <v>15.555555555555557</v>
      </c>
      <c r="C37" s="17">
        <f t="shared" si="1"/>
        <v>60</v>
      </c>
      <c r="D37" s="63">
        <f t="shared" si="12"/>
        <v>1.678603091689685</v>
      </c>
      <c r="E37" s="64">
        <f t="shared" si="12"/>
        <v>1.5902555605481228</v>
      </c>
      <c r="F37" s="64">
        <f t="shared" si="12"/>
        <v>1.5549165480914977</v>
      </c>
      <c r="G37" s="64">
        <f t="shared" si="12"/>
        <v>1.5195775356348729</v>
      </c>
      <c r="H37" s="64">
        <f t="shared" si="12"/>
        <v>1.4842385231782478</v>
      </c>
      <c r="I37" s="64">
        <f t="shared" si="12"/>
        <v>1.4488995107216229</v>
      </c>
      <c r="J37" s="64">
        <f t="shared" si="12"/>
        <v>1.4135604982649981</v>
      </c>
      <c r="K37" s="64">
        <f t="shared" si="12"/>
        <v>1.378221485808373</v>
      </c>
      <c r="L37" s="64">
        <f t="shared" si="12"/>
        <v>1.3428824733517482</v>
      </c>
      <c r="M37" s="64">
        <f t="shared" si="12"/>
        <v>1.3075434608951231</v>
      </c>
      <c r="N37" s="64">
        <f t="shared" si="12"/>
        <v>1.2722044484384982</v>
      </c>
      <c r="O37" s="64">
        <f t="shared" si="12"/>
        <v>1.2368654359818732</v>
      </c>
      <c r="P37" s="64">
        <f t="shared" si="12"/>
        <v>1.2015264235252483</v>
      </c>
      <c r="Q37" s="64">
        <f t="shared" si="12"/>
        <v>1.1661874110686234</v>
      </c>
      <c r="R37" s="64">
        <f t="shared" si="12"/>
        <v>1.1308483986119984</v>
      </c>
      <c r="S37" s="64">
        <f t="shared" si="12"/>
        <v>1.0955093861553733</v>
      </c>
      <c r="T37" s="64">
        <f t="shared" si="11"/>
        <v>1.0601703736987484</v>
      </c>
      <c r="U37" s="64">
        <f t="shared" si="11"/>
        <v>1.0248313612421236</v>
      </c>
      <c r="V37" s="64">
        <f t="shared" si="11"/>
        <v>0.98949234878549863</v>
      </c>
      <c r="W37" s="64">
        <f t="shared" si="11"/>
        <v>0.95415333632887356</v>
      </c>
      <c r="X37" s="64">
        <f t="shared" si="11"/>
        <v>0.91881432387224871</v>
      </c>
      <c r="Y37" s="64">
        <f t="shared" si="11"/>
        <v>0.88347531141562374</v>
      </c>
      <c r="Z37" s="64">
        <f t="shared" si="11"/>
        <v>0.84813629895899878</v>
      </c>
      <c r="AA37" s="64">
        <f t="shared" si="11"/>
        <v>0.81279728650237382</v>
      </c>
      <c r="AB37" s="64">
        <f t="shared" si="11"/>
        <v>0.77745827404574885</v>
      </c>
      <c r="AC37" s="64">
        <f t="shared" si="11"/>
        <v>0.74211926158912411</v>
      </c>
      <c r="AD37" s="64">
        <f t="shared" si="11"/>
        <v>0.70678024913249904</v>
      </c>
      <c r="AE37" s="64">
        <f t="shared" si="11"/>
        <v>0.67144123667587396</v>
      </c>
      <c r="AF37" s="64">
        <f t="shared" si="11"/>
        <v>0.63610222421924911</v>
      </c>
      <c r="AG37" s="64">
        <f t="shared" si="11"/>
        <v>0.60076321176262404</v>
      </c>
      <c r="AH37" s="64">
        <f t="shared" si="11"/>
        <v>0.56542419930599919</v>
      </c>
      <c r="AI37" s="64">
        <f t="shared" si="11"/>
        <v>0.53008518684937433</v>
      </c>
      <c r="AJ37" s="64">
        <f t="shared" si="11"/>
        <v>0.49474617439274926</v>
      </c>
      <c r="AK37" s="64">
        <f t="shared" si="11"/>
        <v>0.45940716193612441</v>
      </c>
      <c r="AL37" s="64">
        <f t="shared" si="11"/>
        <v>0.42406814947949933</v>
      </c>
      <c r="AM37" s="64">
        <f t="shared" si="11"/>
        <v>0.38872913702287448</v>
      </c>
      <c r="AN37" s="64">
        <f t="shared" si="11"/>
        <v>0.35339012456624941</v>
      </c>
      <c r="AO37" s="64">
        <f t="shared" si="11"/>
        <v>0.31805111210962456</v>
      </c>
      <c r="AP37" s="64">
        <f t="shared" si="11"/>
        <v>0.2827120996529997</v>
      </c>
      <c r="AQ37" s="64">
        <f t="shared" si="11"/>
        <v>0.24737308719637463</v>
      </c>
      <c r="AR37" s="64">
        <f t="shared" si="11"/>
        <v>0.21203407473974978</v>
      </c>
      <c r="AS37" s="65">
        <f t="shared" si="11"/>
        <v>0.1766950622831247</v>
      </c>
      <c r="AT37" s="23">
        <f t="shared" si="11"/>
        <v>0.14135604982649963</v>
      </c>
      <c r="AU37" s="23">
        <f t="shared" si="11"/>
        <v>0.106017037369875</v>
      </c>
      <c r="AV37" s="23">
        <f t="shared" si="11"/>
        <v>7.0678024913249926E-2</v>
      </c>
      <c r="AW37" s="23">
        <f t="shared" si="11"/>
        <v>3.5339012456625074E-2</v>
      </c>
      <c r="AX37" s="23">
        <f t="shared" si="11"/>
        <v>0</v>
      </c>
      <c r="AY37" s="23">
        <f t="shared" si="11"/>
        <v>-3.5339012456625074E-2</v>
      </c>
      <c r="AZ37" s="23">
        <f t="shared" si="11"/>
        <v>-7.0678024913249926E-2</v>
      </c>
      <c r="BA37" s="23">
        <f t="shared" si="11"/>
        <v>-0.106017037369875</v>
      </c>
      <c r="BB37" s="23">
        <f t="shared" si="11"/>
        <v>0</v>
      </c>
      <c r="BC37" s="22">
        <f t="shared" si="6"/>
        <v>15.555555555555557</v>
      </c>
      <c r="BD37" s="17">
        <f t="shared" si="3"/>
        <v>60</v>
      </c>
    </row>
    <row r="38" spans="2:56">
      <c r="B38" s="22">
        <f t="shared" si="4"/>
        <v>14.444444444444445</v>
      </c>
      <c r="C38" s="17">
        <f t="shared" si="1"/>
        <v>58</v>
      </c>
      <c r="D38" s="63">
        <f t="shared" si="12"/>
        <v>1.5627233718588383</v>
      </c>
      <c r="E38" s="64">
        <f t="shared" si="12"/>
        <v>1.4804747733399521</v>
      </c>
      <c r="F38" s="64">
        <f t="shared" si="12"/>
        <v>1.4475753339323976</v>
      </c>
      <c r="G38" s="64">
        <f t="shared" si="12"/>
        <v>1.414675894524843</v>
      </c>
      <c r="H38" s="64">
        <f t="shared" si="12"/>
        <v>1.3817764551172886</v>
      </c>
      <c r="I38" s="64">
        <f t="shared" si="12"/>
        <v>1.3488770157097343</v>
      </c>
      <c r="J38" s="64">
        <f t="shared" si="12"/>
        <v>1.3159775763021797</v>
      </c>
      <c r="K38" s="64">
        <f t="shared" si="12"/>
        <v>1.2830781368946251</v>
      </c>
      <c r="L38" s="64">
        <f t="shared" si="12"/>
        <v>1.2501786974870708</v>
      </c>
      <c r="M38" s="64">
        <f t="shared" si="12"/>
        <v>1.2172792580795162</v>
      </c>
      <c r="N38" s="64">
        <f t="shared" si="12"/>
        <v>1.1843798186719616</v>
      </c>
      <c r="O38" s="64">
        <f t="shared" si="12"/>
        <v>1.1514803792644073</v>
      </c>
      <c r="P38" s="64">
        <f t="shared" si="12"/>
        <v>1.1185809398568527</v>
      </c>
      <c r="Q38" s="64">
        <f t="shared" si="12"/>
        <v>1.0856815004492981</v>
      </c>
      <c r="R38" s="64">
        <f t="shared" si="12"/>
        <v>1.0527820610417438</v>
      </c>
      <c r="S38" s="64">
        <f t="shared" si="12"/>
        <v>1.0198826216341892</v>
      </c>
      <c r="T38" s="64">
        <f t="shared" si="11"/>
        <v>0.98698318222663473</v>
      </c>
      <c r="U38" s="64">
        <f t="shared" si="11"/>
        <v>0.95408374281908026</v>
      </c>
      <c r="V38" s="64">
        <f t="shared" si="11"/>
        <v>0.9211843034115258</v>
      </c>
      <c r="W38" s="64">
        <f t="shared" si="11"/>
        <v>0.88828486400397122</v>
      </c>
      <c r="X38" s="64">
        <f t="shared" si="11"/>
        <v>0.85538542459641687</v>
      </c>
      <c r="Y38" s="64">
        <f t="shared" si="11"/>
        <v>0.82248598518886229</v>
      </c>
      <c r="Z38" s="64">
        <f t="shared" si="11"/>
        <v>0.78958654578130771</v>
      </c>
      <c r="AA38" s="64">
        <f t="shared" si="11"/>
        <v>0.75668710637375325</v>
      </c>
      <c r="AB38" s="64">
        <f t="shared" si="11"/>
        <v>0.72378766696619867</v>
      </c>
      <c r="AC38" s="64">
        <f t="shared" si="11"/>
        <v>0.69088822755864443</v>
      </c>
      <c r="AD38" s="64">
        <f t="shared" si="11"/>
        <v>0.65798878815108985</v>
      </c>
      <c r="AE38" s="64">
        <f t="shared" si="11"/>
        <v>0.62508934874353539</v>
      </c>
      <c r="AF38" s="64">
        <f t="shared" si="11"/>
        <v>0.59218990933598081</v>
      </c>
      <c r="AG38" s="64">
        <f t="shared" si="11"/>
        <v>0.55929046992842624</v>
      </c>
      <c r="AH38" s="64">
        <f t="shared" si="11"/>
        <v>0.52639103052087188</v>
      </c>
      <c r="AI38" s="64">
        <f t="shared" si="11"/>
        <v>0.49349159111331753</v>
      </c>
      <c r="AJ38" s="64">
        <f t="shared" si="11"/>
        <v>0.46059215170576295</v>
      </c>
      <c r="AK38" s="64">
        <f t="shared" si="11"/>
        <v>0.42769271229820838</v>
      </c>
      <c r="AL38" s="64">
        <f t="shared" si="11"/>
        <v>0.3947932728906538</v>
      </c>
      <c r="AM38" s="64">
        <f t="shared" si="11"/>
        <v>0.36189383348309945</v>
      </c>
      <c r="AN38" s="64">
        <f t="shared" si="11"/>
        <v>0.32899439407554487</v>
      </c>
      <c r="AO38" s="64">
        <f t="shared" si="11"/>
        <v>0.29609495466799052</v>
      </c>
      <c r="AP38" s="64">
        <f t="shared" si="11"/>
        <v>0.26319551526043594</v>
      </c>
      <c r="AQ38" s="64">
        <f t="shared" si="11"/>
        <v>0.23029607585288137</v>
      </c>
      <c r="AR38" s="64">
        <f t="shared" si="11"/>
        <v>0.19739663644532701</v>
      </c>
      <c r="AS38" s="65">
        <f t="shared" si="11"/>
        <v>0.16449719703777244</v>
      </c>
      <c r="AT38" s="23">
        <f t="shared" si="11"/>
        <v>0.13159775763021786</v>
      </c>
      <c r="AU38" s="23">
        <f t="shared" si="11"/>
        <v>9.8698318222663506E-2</v>
      </c>
      <c r="AV38" s="23">
        <f t="shared" si="11"/>
        <v>6.5798878815109152E-2</v>
      </c>
      <c r="AW38" s="23">
        <f t="shared" si="11"/>
        <v>3.2899439407554576E-2</v>
      </c>
      <c r="AX38" s="23">
        <f t="shared" si="11"/>
        <v>0</v>
      </c>
      <c r="AY38" s="23">
        <f t="shared" si="11"/>
        <v>-3.2899439407554576E-2</v>
      </c>
      <c r="AZ38" s="23">
        <f t="shared" si="11"/>
        <v>-6.5798878815109152E-2</v>
      </c>
      <c r="BA38" s="23">
        <f t="shared" si="11"/>
        <v>-9.8698318222663506E-2</v>
      </c>
      <c r="BB38" s="23">
        <f t="shared" si="11"/>
        <v>0</v>
      </c>
      <c r="BC38" s="22">
        <f t="shared" si="6"/>
        <v>14.444444444444445</v>
      </c>
      <c r="BD38" s="17">
        <f t="shared" si="3"/>
        <v>58</v>
      </c>
    </row>
    <row r="39" spans="2:56">
      <c r="B39" s="22">
        <f t="shared" si="4"/>
        <v>13.333333333333334</v>
      </c>
      <c r="C39" s="17">
        <f t="shared" si="1"/>
        <v>56</v>
      </c>
      <c r="D39" s="66">
        <f t="shared" si="12"/>
        <v>1.4539208097168521</v>
      </c>
      <c r="E39" s="67">
        <f t="shared" si="12"/>
        <v>1.3773986618370178</v>
      </c>
      <c r="F39" s="67">
        <f t="shared" si="12"/>
        <v>1.3467898026850842</v>
      </c>
      <c r="G39" s="67">
        <f t="shared" si="12"/>
        <v>1.3161809435331504</v>
      </c>
      <c r="H39" s="67">
        <f t="shared" si="12"/>
        <v>1.2855720843812166</v>
      </c>
      <c r="I39" s="67">
        <f t="shared" si="12"/>
        <v>1.2549632252292828</v>
      </c>
      <c r="J39" s="67">
        <f t="shared" si="12"/>
        <v>1.2243543660773493</v>
      </c>
      <c r="K39" s="67">
        <f t="shared" si="12"/>
        <v>1.1937455069254155</v>
      </c>
      <c r="L39" s="67">
        <f t="shared" si="12"/>
        <v>1.1631366477734817</v>
      </c>
      <c r="M39" s="67">
        <f t="shared" si="12"/>
        <v>1.1325277886215479</v>
      </c>
      <c r="N39" s="67">
        <f t="shared" si="12"/>
        <v>1.1019189294696141</v>
      </c>
      <c r="O39" s="67">
        <f t="shared" si="12"/>
        <v>1.0713100703176806</v>
      </c>
      <c r="P39" s="67">
        <f t="shared" si="12"/>
        <v>1.0407012111657468</v>
      </c>
      <c r="Q39" s="67">
        <f t="shared" si="12"/>
        <v>1.010092352013813</v>
      </c>
      <c r="R39" s="67">
        <f t="shared" si="12"/>
        <v>0.97948349286187941</v>
      </c>
      <c r="S39" s="67">
        <f t="shared" si="12"/>
        <v>0.94887463370994563</v>
      </c>
      <c r="T39" s="67">
        <f t="shared" si="11"/>
        <v>0.91826577455801184</v>
      </c>
      <c r="U39" s="67">
        <f t="shared" si="11"/>
        <v>0.88765691540607816</v>
      </c>
      <c r="V39" s="67">
        <f t="shared" si="11"/>
        <v>0.85704805625414437</v>
      </c>
      <c r="W39" s="67">
        <f t="shared" si="11"/>
        <v>0.8264391971022107</v>
      </c>
      <c r="X39" s="67">
        <f t="shared" si="11"/>
        <v>0.79583033795027702</v>
      </c>
      <c r="Y39" s="67">
        <f t="shared" si="11"/>
        <v>0.76522147879834324</v>
      </c>
      <c r="Z39" s="67">
        <f t="shared" si="11"/>
        <v>0.73461261964640945</v>
      </c>
      <c r="AA39" s="67">
        <f t="shared" si="11"/>
        <v>0.70400376049447577</v>
      </c>
      <c r="AB39" s="67">
        <f t="shared" si="11"/>
        <v>0.67339490134254198</v>
      </c>
      <c r="AC39" s="67">
        <f t="shared" si="11"/>
        <v>0.64278604219060842</v>
      </c>
      <c r="AD39" s="67">
        <f t="shared" si="11"/>
        <v>0.61217718303867463</v>
      </c>
      <c r="AE39" s="67">
        <f t="shared" si="11"/>
        <v>0.58156832388674085</v>
      </c>
      <c r="AF39" s="67">
        <f t="shared" si="11"/>
        <v>0.55095946473480706</v>
      </c>
      <c r="AG39" s="67">
        <f t="shared" si="11"/>
        <v>0.52035060558287327</v>
      </c>
      <c r="AH39" s="67">
        <f t="shared" si="11"/>
        <v>0.48974174643093971</v>
      </c>
      <c r="AI39" s="67">
        <f t="shared" si="11"/>
        <v>0.45913288727900592</v>
      </c>
      <c r="AJ39" s="67">
        <f t="shared" si="11"/>
        <v>0.42852402812707235</v>
      </c>
      <c r="AK39" s="67">
        <f t="shared" si="11"/>
        <v>0.39791516897513857</v>
      </c>
      <c r="AL39" s="67">
        <f t="shared" si="11"/>
        <v>0.36730630982320478</v>
      </c>
      <c r="AM39" s="67">
        <f t="shared" si="11"/>
        <v>0.33669745067127099</v>
      </c>
      <c r="AN39" s="67">
        <f t="shared" si="11"/>
        <v>0.30608859151933721</v>
      </c>
      <c r="AO39" s="67">
        <f t="shared" si="11"/>
        <v>0.27547973236740364</v>
      </c>
      <c r="AP39" s="67">
        <f t="shared" si="11"/>
        <v>0.24487087321546985</v>
      </c>
      <c r="AQ39" s="67">
        <f t="shared" si="11"/>
        <v>0.21426201406353607</v>
      </c>
      <c r="AR39" s="67">
        <f t="shared" si="11"/>
        <v>0.18365315491160228</v>
      </c>
      <c r="AS39" s="68">
        <f t="shared" si="11"/>
        <v>0.15304429575966871</v>
      </c>
      <c r="AT39" s="23">
        <f t="shared" si="11"/>
        <v>0.12243543660773493</v>
      </c>
      <c r="AU39" s="23">
        <f t="shared" si="11"/>
        <v>9.1826577455801361E-2</v>
      </c>
      <c r="AV39" s="23">
        <f t="shared" si="11"/>
        <v>6.1217718303867574E-2</v>
      </c>
      <c r="AW39" s="23">
        <f t="shared" si="11"/>
        <v>3.0608859151933787E-2</v>
      </c>
      <c r="AX39" s="23">
        <f t="shared" si="11"/>
        <v>0</v>
      </c>
      <c r="AY39" s="23">
        <f t="shared" si="11"/>
        <v>-3.0608859151933787E-2</v>
      </c>
      <c r="AZ39" s="23">
        <f t="shared" si="11"/>
        <v>-6.1217718303867574E-2</v>
      </c>
      <c r="BA39" s="23">
        <f t="shared" si="11"/>
        <v>-9.1826577455801361E-2</v>
      </c>
      <c r="BB39" s="23">
        <f t="shared" si="11"/>
        <v>0</v>
      </c>
      <c r="BC39" s="22">
        <f t="shared" si="6"/>
        <v>13.333333333333334</v>
      </c>
      <c r="BD39" s="17">
        <f t="shared" si="3"/>
        <v>56</v>
      </c>
    </row>
    <row r="40" spans="2:56">
      <c r="B40" s="22">
        <f t="shared" si="4"/>
        <v>12.222222222222223</v>
      </c>
      <c r="C40" s="17">
        <f t="shared" si="1"/>
        <v>54</v>
      </c>
      <c r="D40" s="23">
        <f t="shared" si="12"/>
        <v>1.3518243794389515</v>
      </c>
      <c r="E40" s="23">
        <f t="shared" si="12"/>
        <v>1.2806757278895329</v>
      </c>
      <c r="F40" s="23">
        <f t="shared" si="12"/>
        <v>1.2522162672697656</v>
      </c>
      <c r="G40" s="23">
        <f t="shared" si="12"/>
        <v>1.2237568066499982</v>
      </c>
      <c r="H40" s="23">
        <f t="shared" si="12"/>
        <v>1.1952973460302307</v>
      </c>
      <c r="I40" s="23">
        <f t="shared" si="12"/>
        <v>1.1668378854104633</v>
      </c>
      <c r="J40" s="23">
        <f t="shared" si="12"/>
        <v>1.1383784247906958</v>
      </c>
      <c r="K40" s="23">
        <f t="shared" si="12"/>
        <v>1.1099189641709286</v>
      </c>
      <c r="L40" s="23">
        <f t="shared" si="12"/>
        <v>1.0814595035511612</v>
      </c>
      <c r="M40" s="23">
        <f t="shared" si="12"/>
        <v>1.0530000429313937</v>
      </c>
      <c r="N40" s="23">
        <f t="shared" si="12"/>
        <v>1.0245405823116263</v>
      </c>
      <c r="O40" s="23">
        <f t="shared" si="12"/>
        <v>0.99608112169185903</v>
      </c>
      <c r="P40" s="23">
        <f t="shared" si="12"/>
        <v>0.96762166107209158</v>
      </c>
      <c r="Q40" s="23">
        <f t="shared" si="12"/>
        <v>0.93916220045232413</v>
      </c>
      <c r="R40" s="23">
        <f t="shared" si="12"/>
        <v>0.91070273983255678</v>
      </c>
      <c r="S40" s="23">
        <f t="shared" si="12"/>
        <v>0.88224327921278933</v>
      </c>
      <c r="T40" s="23">
        <f t="shared" si="11"/>
        <v>0.85378381859302188</v>
      </c>
      <c r="U40" s="23">
        <f t="shared" si="11"/>
        <v>0.82532435797325454</v>
      </c>
      <c r="V40" s="23">
        <f t="shared" si="11"/>
        <v>0.7968648973534872</v>
      </c>
      <c r="W40" s="23">
        <f t="shared" si="11"/>
        <v>0.76840543673371975</v>
      </c>
      <c r="X40" s="23">
        <f t="shared" si="11"/>
        <v>0.73994597611395241</v>
      </c>
      <c r="Y40" s="23">
        <f t="shared" si="11"/>
        <v>0.71148651549418496</v>
      </c>
      <c r="Z40" s="23">
        <f t="shared" si="11"/>
        <v>0.68302705487441751</v>
      </c>
      <c r="AA40" s="23">
        <f t="shared" si="11"/>
        <v>0.65456759425465016</v>
      </c>
      <c r="AB40" s="23">
        <f t="shared" si="11"/>
        <v>0.62610813363488271</v>
      </c>
      <c r="AC40" s="23">
        <f t="shared" si="11"/>
        <v>0.59764867301511537</v>
      </c>
      <c r="AD40" s="23">
        <f t="shared" si="11"/>
        <v>0.56918921239534803</v>
      </c>
      <c r="AE40" s="23">
        <f t="shared" si="11"/>
        <v>0.54072975177558058</v>
      </c>
      <c r="AF40" s="23">
        <f t="shared" si="11"/>
        <v>0.51227029115581313</v>
      </c>
      <c r="AG40" s="23">
        <f t="shared" si="11"/>
        <v>0.48381083053604568</v>
      </c>
      <c r="AH40" s="23">
        <f t="shared" si="11"/>
        <v>0.45535136991627834</v>
      </c>
      <c r="AI40" s="23">
        <f t="shared" si="11"/>
        <v>0.426891909296511</v>
      </c>
      <c r="AJ40" s="23">
        <f t="shared" si="11"/>
        <v>0.39843244867674366</v>
      </c>
      <c r="AK40" s="23">
        <f t="shared" si="11"/>
        <v>0.3699729880569762</v>
      </c>
      <c r="AL40" s="23">
        <f t="shared" si="11"/>
        <v>0.34151352743720875</v>
      </c>
      <c r="AM40" s="23">
        <f t="shared" si="11"/>
        <v>0.3130540668174413</v>
      </c>
      <c r="AN40" s="23">
        <f t="shared" si="11"/>
        <v>0.28459460619767385</v>
      </c>
      <c r="AO40" s="23">
        <f t="shared" si="11"/>
        <v>0.25613514557790662</v>
      </c>
      <c r="AP40" s="23">
        <f t="shared" si="11"/>
        <v>0.22767568495813917</v>
      </c>
      <c r="AQ40" s="23">
        <f t="shared" si="11"/>
        <v>0.19921622433837172</v>
      </c>
      <c r="AR40" s="23">
        <f t="shared" si="11"/>
        <v>0.17075676371860449</v>
      </c>
      <c r="AS40" s="23">
        <f t="shared" si="11"/>
        <v>0.14229730309883704</v>
      </c>
      <c r="AT40" s="23">
        <f t="shared" si="11"/>
        <v>0.11383784247906958</v>
      </c>
      <c r="AU40" s="23">
        <f t="shared" si="11"/>
        <v>8.5378381859302355E-2</v>
      </c>
      <c r="AV40" s="23">
        <f t="shared" si="11"/>
        <v>5.6918921239534903E-2</v>
      </c>
      <c r="AW40" s="23">
        <f t="shared" si="11"/>
        <v>2.8459460619767452E-2</v>
      </c>
      <c r="AX40" s="23">
        <f t="shared" si="11"/>
        <v>0</v>
      </c>
      <c r="AY40" s="23">
        <f t="shared" si="11"/>
        <v>-2.8459460619767452E-2</v>
      </c>
      <c r="AZ40" s="23">
        <f t="shared" si="11"/>
        <v>-5.6918921239534903E-2</v>
      </c>
      <c r="BA40" s="23">
        <f t="shared" si="11"/>
        <v>-8.5378381859302355E-2</v>
      </c>
      <c r="BB40" s="23">
        <f t="shared" si="11"/>
        <v>0</v>
      </c>
      <c r="BC40" s="22">
        <f t="shared" si="6"/>
        <v>12.222222222222223</v>
      </c>
      <c r="BD40" s="17">
        <f t="shared" si="3"/>
        <v>54</v>
      </c>
    </row>
    <row r="41" spans="2:56">
      <c r="B41" s="22">
        <f t="shared" si="4"/>
        <v>11.111111111111111</v>
      </c>
      <c r="C41" s="17">
        <f>C42+2</f>
        <v>52</v>
      </c>
      <c r="D41" s="23">
        <f t="shared" si="12"/>
        <v>1.2560789212861478</v>
      </c>
      <c r="E41" s="23">
        <f t="shared" si="12"/>
        <v>1.1899695043763507</v>
      </c>
      <c r="F41" s="23">
        <f t="shared" si="12"/>
        <v>1.1635257376124317</v>
      </c>
      <c r="G41" s="23">
        <f t="shared" si="12"/>
        <v>1.1370819708485129</v>
      </c>
      <c r="H41" s="23">
        <f t="shared" si="12"/>
        <v>1.1106382040845939</v>
      </c>
      <c r="I41" s="23">
        <f t="shared" si="12"/>
        <v>1.0841944373206751</v>
      </c>
      <c r="J41" s="23">
        <f t="shared" si="12"/>
        <v>1.0577506705567561</v>
      </c>
      <c r="K41" s="23">
        <f t="shared" si="12"/>
        <v>1.0313069037928373</v>
      </c>
      <c r="L41" s="23">
        <f t="shared" si="12"/>
        <v>1.0048631370289183</v>
      </c>
      <c r="M41" s="23">
        <f t="shared" si="12"/>
        <v>0.97841937026499948</v>
      </c>
      <c r="N41" s="23">
        <f t="shared" si="12"/>
        <v>0.95197560350108046</v>
      </c>
      <c r="O41" s="23">
        <f t="shared" si="12"/>
        <v>0.92553183673716166</v>
      </c>
      <c r="P41" s="23">
        <f t="shared" si="12"/>
        <v>0.89908806997324264</v>
      </c>
      <c r="Q41" s="23">
        <f t="shared" si="12"/>
        <v>0.87264430320932385</v>
      </c>
      <c r="R41" s="23">
        <f t="shared" si="12"/>
        <v>0.84620053644540494</v>
      </c>
      <c r="S41" s="23">
        <f t="shared" si="12"/>
        <v>0.81975676968148603</v>
      </c>
      <c r="T41" s="23">
        <f t="shared" si="11"/>
        <v>0.79331300291756712</v>
      </c>
      <c r="U41" s="23">
        <f t="shared" si="11"/>
        <v>0.76686923615364821</v>
      </c>
      <c r="V41" s="23">
        <f t="shared" si="11"/>
        <v>0.74042546938972931</v>
      </c>
      <c r="W41" s="23">
        <f t="shared" si="11"/>
        <v>0.7139817026258104</v>
      </c>
      <c r="X41" s="23">
        <f t="shared" si="11"/>
        <v>0.68753793586189149</v>
      </c>
      <c r="Y41" s="23">
        <f t="shared" si="11"/>
        <v>0.66109416909797258</v>
      </c>
      <c r="Z41" s="23">
        <f t="shared" si="11"/>
        <v>0.63465040233405368</v>
      </c>
      <c r="AA41" s="23">
        <f t="shared" si="11"/>
        <v>0.60820663557013477</v>
      </c>
      <c r="AB41" s="23">
        <f t="shared" si="11"/>
        <v>0.58176286880621575</v>
      </c>
      <c r="AC41" s="23">
        <f t="shared" si="11"/>
        <v>0.55531910204229706</v>
      </c>
      <c r="AD41" s="23">
        <f t="shared" si="11"/>
        <v>0.52887533527837804</v>
      </c>
      <c r="AE41" s="23">
        <f t="shared" si="11"/>
        <v>0.50243156851445914</v>
      </c>
      <c r="AF41" s="23">
        <f t="shared" si="11"/>
        <v>0.47598780175054023</v>
      </c>
      <c r="AG41" s="23">
        <f t="shared" si="11"/>
        <v>0.44954403498662132</v>
      </c>
      <c r="AH41" s="23">
        <f t="shared" si="11"/>
        <v>0.42310026822270241</v>
      </c>
      <c r="AI41" s="23">
        <f t="shared" si="11"/>
        <v>0.39665650145878362</v>
      </c>
      <c r="AJ41" s="23">
        <f t="shared" si="11"/>
        <v>0.37021273469486471</v>
      </c>
      <c r="AK41" s="23">
        <f t="shared" si="11"/>
        <v>0.3437689679309458</v>
      </c>
      <c r="AL41" s="23">
        <f t="shared" si="11"/>
        <v>0.31732520116702689</v>
      </c>
      <c r="AM41" s="23">
        <f t="shared" si="11"/>
        <v>0.29088143440310787</v>
      </c>
      <c r="AN41" s="23">
        <f t="shared" ref="AN41:BB41" si="13">((610.7)*10^((7.5*$B41)/(237.3+$B41))/1000)-((610.7)*10^((7.5*$B41)/(237.3+$B41))/1000)*(AN$13/100)</f>
        <v>0.26443766763918908</v>
      </c>
      <c r="AO41" s="23">
        <f t="shared" si="13"/>
        <v>0.23799390087527028</v>
      </c>
      <c r="AP41" s="23">
        <f t="shared" si="13"/>
        <v>0.21155013411135126</v>
      </c>
      <c r="AQ41" s="23">
        <f t="shared" si="13"/>
        <v>0.18510636734743224</v>
      </c>
      <c r="AR41" s="23">
        <f t="shared" si="13"/>
        <v>0.15866260058351345</v>
      </c>
      <c r="AS41" s="23">
        <f t="shared" si="13"/>
        <v>0.13221883381959443</v>
      </c>
      <c r="AT41" s="23">
        <f t="shared" si="13"/>
        <v>0.10577506705567563</v>
      </c>
      <c r="AU41" s="23">
        <f t="shared" si="13"/>
        <v>7.9331300291756834E-2</v>
      </c>
      <c r="AV41" s="23">
        <f t="shared" si="13"/>
        <v>5.2887533527837816E-2</v>
      </c>
      <c r="AW41" s="23">
        <f t="shared" si="13"/>
        <v>2.6443766763919019E-2</v>
      </c>
      <c r="AX41" s="23">
        <f t="shared" si="13"/>
        <v>0</v>
      </c>
      <c r="AY41" s="23">
        <f t="shared" si="13"/>
        <v>-2.6443766763919019E-2</v>
      </c>
      <c r="AZ41" s="23">
        <f t="shared" si="13"/>
        <v>-5.2887533527837816E-2</v>
      </c>
      <c r="BA41" s="23">
        <f t="shared" si="13"/>
        <v>-7.9331300291756834E-2</v>
      </c>
      <c r="BB41" s="23">
        <f t="shared" si="13"/>
        <v>0</v>
      </c>
      <c r="BC41" s="22">
        <f t="shared" si="6"/>
        <v>11.111111111111111</v>
      </c>
      <c r="BD41" s="17">
        <f>BD42+2</f>
        <v>52</v>
      </c>
    </row>
    <row r="42" spans="2:56">
      <c r="B42" s="22">
        <f t="shared" si="4"/>
        <v>10</v>
      </c>
      <c r="C42" s="17">
        <v>50</v>
      </c>
      <c r="D42" s="23">
        <f t="shared" si="12"/>
        <v>1.1663446438797838</v>
      </c>
      <c r="E42" s="23">
        <f t="shared" si="12"/>
        <v>1.1049580836755846</v>
      </c>
      <c r="F42" s="23">
        <f t="shared" si="12"/>
        <v>1.0804034595939049</v>
      </c>
      <c r="G42" s="23">
        <f t="shared" si="12"/>
        <v>1.0558488355122253</v>
      </c>
      <c r="H42" s="23">
        <f t="shared" si="12"/>
        <v>1.0312942114305457</v>
      </c>
      <c r="I42" s="23">
        <f t="shared" si="12"/>
        <v>1.006739587348866</v>
      </c>
      <c r="J42" s="23">
        <f t="shared" si="12"/>
        <v>0.98218496326718641</v>
      </c>
      <c r="K42" s="23">
        <f t="shared" si="12"/>
        <v>0.95763033918550677</v>
      </c>
      <c r="L42" s="23">
        <f t="shared" si="12"/>
        <v>0.93307571510382703</v>
      </c>
      <c r="M42" s="23">
        <f t="shared" si="12"/>
        <v>0.9085210910221474</v>
      </c>
      <c r="N42" s="23">
        <f t="shared" si="12"/>
        <v>0.88396646694046765</v>
      </c>
      <c r="O42" s="23">
        <f t="shared" si="12"/>
        <v>0.85941184285878802</v>
      </c>
      <c r="P42" s="23">
        <f t="shared" si="12"/>
        <v>0.83485721877710839</v>
      </c>
      <c r="Q42" s="23">
        <f t="shared" si="12"/>
        <v>0.81030259469542876</v>
      </c>
      <c r="R42" s="23">
        <f t="shared" si="12"/>
        <v>0.78574797061374912</v>
      </c>
      <c r="S42" s="23">
        <f t="shared" si="12"/>
        <v>0.76119334653206949</v>
      </c>
      <c r="T42" s="23">
        <f t="shared" ref="T42:BB42" si="14">((610.7)*10^((7.5*$B42)/(237.3+$B42))/1000)-((610.7)*10^((7.5*$B42)/(237.3+$B42))/1000)*(T$13/100)</f>
        <v>0.73663872245038975</v>
      </c>
      <c r="U42" s="23">
        <f t="shared" si="14"/>
        <v>0.71208409836871012</v>
      </c>
      <c r="V42" s="23">
        <f t="shared" si="14"/>
        <v>0.68752947428703048</v>
      </c>
      <c r="W42" s="23">
        <f t="shared" si="14"/>
        <v>0.66297485020535074</v>
      </c>
      <c r="X42" s="23">
        <f t="shared" si="14"/>
        <v>0.63842022612367111</v>
      </c>
      <c r="Y42" s="23">
        <f t="shared" si="14"/>
        <v>0.61386560204199148</v>
      </c>
      <c r="Z42" s="23">
        <f t="shared" si="14"/>
        <v>0.58931097796031184</v>
      </c>
      <c r="AA42" s="23">
        <f t="shared" si="14"/>
        <v>0.5647563538786321</v>
      </c>
      <c r="AB42" s="23">
        <f t="shared" si="14"/>
        <v>0.54020172979695247</v>
      </c>
      <c r="AC42" s="23">
        <f t="shared" si="14"/>
        <v>0.51564710571527284</v>
      </c>
      <c r="AD42" s="23">
        <f t="shared" si="14"/>
        <v>0.4910924816335932</v>
      </c>
      <c r="AE42" s="23">
        <f t="shared" si="14"/>
        <v>0.46653785755191357</v>
      </c>
      <c r="AF42" s="23">
        <f t="shared" si="14"/>
        <v>0.44198323347023383</v>
      </c>
      <c r="AG42" s="23">
        <f t="shared" si="14"/>
        <v>0.41742860938855419</v>
      </c>
      <c r="AH42" s="23">
        <f t="shared" si="14"/>
        <v>0.39287398530687445</v>
      </c>
      <c r="AI42" s="23">
        <f t="shared" si="14"/>
        <v>0.36831936122519493</v>
      </c>
      <c r="AJ42" s="23">
        <f t="shared" si="14"/>
        <v>0.3437647371435153</v>
      </c>
      <c r="AK42" s="23">
        <f t="shared" si="14"/>
        <v>0.31921011306183555</v>
      </c>
      <c r="AL42" s="23">
        <f t="shared" si="14"/>
        <v>0.29465548898015592</v>
      </c>
      <c r="AM42" s="23">
        <f t="shared" si="14"/>
        <v>0.27010086489847618</v>
      </c>
      <c r="AN42" s="23">
        <f t="shared" si="14"/>
        <v>0.24554624081679655</v>
      </c>
      <c r="AO42" s="23">
        <f t="shared" si="14"/>
        <v>0.22099161673511691</v>
      </c>
      <c r="AP42" s="23">
        <f t="shared" si="14"/>
        <v>0.19643699265343728</v>
      </c>
      <c r="AQ42" s="23">
        <f t="shared" si="14"/>
        <v>0.17188236857175765</v>
      </c>
      <c r="AR42" s="23">
        <f t="shared" si="14"/>
        <v>0.14732774449007802</v>
      </c>
      <c r="AS42" s="23">
        <f t="shared" si="14"/>
        <v>0.12277312040839816</v>
      </c>
      <c r="AT42" s="23">
        <f t="shared" si="14"/>
        <v>9.821849632671853E-2</v>
      </c>
      <c r="AU42" s="23">
        <f t="shared" si="14"/>
        <v>7.3663872245039119E-2</v>
      </c>
      <c r="AV42" s="23">
        <f t="shared" si="14"/>
        <v>4.9109248163359265E-2</v>
      </c>
      <c r="AW42" s="23">
        <f t="shared" si="14"/>
        <v>2.4554624081679632E-2</v>
      </c>
      <c r="AX42" s="23">
        <f t="shared" si="14"/>
        <v>0</v>
      </c>
      <c r="AY42" s="23">
        <f t="shared" si="14"/>
        <v>-2.4554624081679632E-2</v>
      </c>
      <c r="AZ42" s="23">
        <f t="shared" si="14"/>
        <v>-4.9109248163359265E-2</v>
      </c>
      <c r="BA42" s="23">
        <f t="shared" si="14"/>
        <v>-7.3663872245039119E-2</v>
      </c>
      <c r="BB42" s="23">
        <f t="shared" si="14"/>
        <v>0</v>
      </c>
      <c r="BC42" s="22">
        <f t="shared" si="6"/>
        <v>10</v>
      </c>
      <c r="BD42" s="17">
        <v>50</v>
      </c>
    </row>
    <row r="43" spans="2:56" s="20" customFormat="1">
      <c r="B43" s="21"/>
      <c r="C43" s="21"/>
      <c r="D43" s="20">
        <v>5</v>
      </c>
      <c r="E43" s="20">
        <v>10</v>
      </c>
      <c r="F43" s="21">
        <f t="shared" ref="F43:BA43" si="15">E43+2</f>
        <v>12</v>
      </c>
      <c r="G43" s="21">
        <f t="shared" si="15"/>
        <v>14</v>
      </c>
      <c r="H43" s="21">
        <f t="shared" si="15"/>
        <v>16</v>
      </c>
      <c r="I43" s="21">
        <f t="shared" si="15"/>
        <v>18</v>
      </c>
      <c r="J43" s="20">
        <f t="shared" si="15"/>
        <v>20</v>
      </c>
      <c r="K43" s="21">
        <f t="shared" si="15"/>
        <v>22</v>
      </c>
      <c r="L43" s="21">
        <f t="shared" si="15"/>
        <v>24</v>
      </c>
      <c r="M43" s="21">
        <f t="shared" si="15"/>
        <v>26</v>
      </c>
      <c r="N43" s="21">
        <f t="shared" si="15"/>
        <v>28</v>
      </c>
      <c r="O43" s="20">
        <f t="shared" si="15"/>
        <v>30</v>
      </c>
      <c r="P43" s="21">
        <f t="shared" si="15"/>
        <v>32</v>
      </c>
      <c r="Q43" s="21">
        <f t="shared" si="15"/>
        <v>34</v>
      </c>
      <c r="R43" s="21">
        <f t="shared" si="15"/>
        <v>36</v>
      </c>
      <c r="S43" s="21">
        <f t="shared" si="15"/>
        <v>38</v>
      </c>
      <c r="T43" s="20">
        <f t="shared" si="15"/>
        <v>40</v>
      </c>
      <c r="U43" s="21">
        <f t="shared" si="15"/>
        <v>42</v>
      </c>
      <c r="V43" s="21">
        <f t="shared" si="15"/>
        <v>44</v>
      </c>
      <c r="W43" s="21">
        <f t="shared" si="15"/>
        <v>46</v>
      </c>
      <c r="X43" s="21">
        <f t="shared" si="15"/>
        <v>48</v>
      </c>
      <c r="Y43" s="20">
        <f t="shared" si="15"/>
        <v>50</v>
      </c>
      <c r="Z43" s="21">
        <f t="shared" si="15"/>
        <v>52</v>
      </c>
      <c r="AA43" s="21">
        <f t="shared" si="15"/>
        <v>54</v>
      </c>
      <c r="AB43" s="21">
        <f t="shared" si="15"/>
        <v>56</v>
      </c>
      <c r="AC43" s="21">
        <f t="shared" si="15"/>
        <v>58</v>
      </c>
      <c r="AD43" s="20">
        <f t="shared" si="15"/>
        <v>60</v>
      </c>
      <c r="AE43" s="21">
        <f t="shared" si="15"/>
        <v>62</v>
      </c>
      <c r="AF43" s="21">
        <f t="shared" si="15"/>
        <v>64</v>
      </c>
      <c r="AG43" s="21">
        <f t="shared" si="15"/>
        <v>66</v>
      </c>
      <c r="AH43" s="21">
        <f t="shared" si="15"/>
        <v>68</v>
      </c>
      <c r="AI43" s="20">
        <f t="shared" si="15"/>
        <v>70</v>
      </c>
      <c r="AJ43" s="21">
        <f t="shared" si="15"/>
        <v>72</v>
      </c>
      <c r="AK43" s="21">
        <f t="shared" si="15"/>
        <v>74</v>
      </c>
      <c r="AL43" s="21">
        <f t="shared" si="15"/>
        <v>76</v>
      </c>
      <c r="AM43" s="21">
        <f t="shared" si="15"/>
        <v>78</v>
      </c>
      <c r="AN43" s="20">
        <f t="shared" si="15"/>
        <v>80</v>
      </c>
      <c r="AO43" s="21">
        <f t="shared" si="15"/>
        <v>82</v>
      </c>
      <c r="AP43" s="21">
        <f t="shared" si="15"/>
        <v>84</v>
      </c>
      <c r="AQ43" s="21">
        <f t="shared" si="15"/>
        <v>86</v>
      </c>
      <c r="AR43" s="21">
        <f t="shared" si="15"/>
        <v>88</v>
      </c>
      <c r="AS43" s="20">
        <f t="shared" si="15"/>
        <v>90</v>
      </c>
      <c r="AT43" s="21">
        <f t="shared" si="15"/>
        <v>92</v>
      </c>
      <c r="AU43" s="21">
        <f t="shared" si="15"/>
        <v>94</v>
      </c>
      <c r="AV43" s="21">
        <f t="shared" si="15"/>
        <v>96</v>
      </c>
      <c r="AW43" s="21">
        <f t="shared" si="15"/>
        <v>98</v>
      </c>
      <c r="AX43" s="20">
        <f t="shared" si="15"/>
        <v>100</v>
      </c>
      <c r="AY43" s="20">
        <f t="shared" si="15"/>
        <v>102</v>
      </c>
      <c r="AZ43" s="20">
        <f t="shared" si="15"/>
        <v>104</v>
      </c>
      <c r="BA43" s="20">
        <f t="shared" si="15"/>
        <v>106</v>
      </c>
      <c r="BB43" s="20">
        <v>100</v>
      </c>
      <c r="BC43" s="21"/>
      <c r="BD43" s="21"/>
    </row>
  </sheetData>
  <conditionalFormatting sqref="D14:BB42">
    <cfRule type="expression" dxfId="14" priority="23">
      <formula>D14&lt;($C$1-$C$2)</formula>
    </cfRule>
    <cfRule type="expression" dxfId="13" priority="24">
      <formula>D14&lt;=$C$1-($C$2/2)</formula>
    </cfRule>
    <cfRule type="expression" dxfId="12" priority="25">
      <formula>D14&lt;=$C$1+($C$2/2)</formula>
    </cfRule>
    <cfRule type="expression" dxfId="11" priority="26">
      <formula>D14&gt;($C$1+$C$2)</formula>
    </cfRule>
    <cfRule type="expression" dxfId="10" priority="27">
      <formula>D14&gt;($C$1-($C$2/2))</formula>
    </cfRule>
  </conditionalFormatting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BE421-0A9E-E149-964D-29D7C693D793}">
  <dimension ref="A1:BD43"/>
  <sheetViews>
    <sheetView zoomScaleNormal="75" workbookViewId="0">
      <selection activeCell="X3" sqref="X3"/>
    </sheetView>
  </sheetViews>
  <sheetFormatPr baseColWidth="10" defaultRowHeight="21"/>
  <cols>
    <col min="1" max="1" width="24.5" style="3" customWidth="1"/>
    <col min="2" max="2" width="6.5" style="3" customWidth="1"/>
    <col min="3" max="3" width="6.33203125" style="3" customWidth="1"/>
    <col min="4" max="45" width="4.83203125" customWidth="1"/>
    <col min="46" max="54" width="4.83203125" hidden="1" customWidth="1"/>
    <col min="55" max="55" width="6.6640625" style="3" customWidth="1"/>
    <col min="56" max="56" width="6.33203125" style="3" customWidth="1"/>
  </cols>
  <sheetData>
    <row r="1" spans="1:56">
      <c r="A1" s="2" t="s">
        <v>21</v>
      </c>
      <c r="B1" t="s">
        <v>2</v>
      </c>
      <c r="C1">
        <v>1.4</v>
      </c>
      <c r="I1" t="s">
        <v>7</v>
      </c>
      <c r="J1" t="s">
        <v>8</v>
      </c>
    </row>
    <row r="2" spans="1:56">
      <c r="B2" t="s">
        <v>3</v>
      </c>
      <c r="C2">
        <v>0.35</v>
      </c>
      <c r="I2" t="s">
        <v>9</v>
      </c>
      <c r="J2" t="s">
        <v>10</v>
      </c>
      <c r="T2" t="s">
        <v>5</v>
      </c>
    </row>
    <row r="3" spans="1:56">
      <c r="I3" t="s">
        <v>11</v>
      </c>
      <c r="J3" t="s">
        <v>12</v>
      </c>
      <c r="T3" t="s">
        <v>0</v>
      </c>
      <c r="V3">
        <f>V5-C2</f>
        <v>1.0499999999999998</v>
      </c>
      <c r="X3" s="16" t="s">
        <v>22</v>
      </c>
    </row>
    <row r="4" spans="1:56">
      <c r="T4" t="s">
        <v>4</v>
      </c>
      <c r="V4">
        <f>V5-(C2/2)</f>
        <v>1.2249999999999999</v>
      </c>
    </row>
    <row r="5" spans="1:56">
      <c r="T5" t="s">
        <v>1</v>
      </c>
      <c r="V5">
        <f>C1</f>
        <v>1.4</v>
      </c>
    </row>
    <row r="6" spans="1:56">
      <c r="T6" t="s">
        <v>4</v>
      </c>
      <c r="V6">
        <f>V5+(C2/2)</f>
        <v>1.575</v>
      </c>
    </row>
    <row r="7" spans="1:56">
      <c r="T7" t="s">
        <v>6</v>
      </c>
      <c r="V7">
        <f>V5+C2</f>
        <v>1.75</v>
      </c>
    </row>
    <row r="8" spans="1:56">
      <c r="T8" t="s">
        <v>5</v>
      </c>
    </row>
    <row r="12" spans="1:56">
      <c r="D12" s="2" t="s">
        <v>13</v>
      </c>
    </row>
    <row r="13" spans="1:56" s="4" customFormat="1">
      <c r="B13" s="5"/>
      <c r="C13" s="5"/>
      <c r="D13" s="4">
        <v>5</v>
      </c>
      <c r="E13" s="4">
        <v>10</v>
      </c>
      <c r="F13" s="5">
        <f t="shared" ref="F13:BA13" si="0">E13+2</f>
        <v>12</v>
      </c>
      <c r="G13" s="5">
        <f t="shared" si="0"/>
        <v>14</v>
      </c>
      <c r="H13" s="5">
        <f t="shared" si="0"/>
        <v>16</v>
      </c>
      <c r="I13" s="5">
        <f t="shared" si="0"/>
        <v>18</v>
      </c>
      <c r="J13" s="4">
        <f t="shared" si="0"/>
        <v>20</v>
      </c>
      <c r="K13" s="5">
        <f t="shared" si="0"/>
        <v>22</v>
      </c>
      <c r="L13" s="5">
        <f t="shared" si="0"/>
        <v>24</v>
      </c>
      <c r="M13" s="5">
        <f t="shared" si="0"/>
        <v>26</v>
      </c>
      <c r="N13" s="5">
        <f t="shared" si="0"/>
        <v>28</v>
      </c>
      <c r="O13" s="4">
        <f t="shared" si="0"/>
        <v>30</v>
      </c>
      <c r="P13" s="5">
        <f t="shared" si="0"/>
        <v>32</v>
      </c>
      <c r="Q13" s="5">
        <f t="shared" si="0"/>
        <v>34</v>
      </c>
      <c r="R13" s="5">
        <f t="shared" si="0"/>
        <v>36</v>
      </c>
      <c r="S13" s="5">
        <f t="shared" si="0"/>
        <v>38</v>
      </c>
      <c r="T13" s="4">
        <f t="shared" si="0"/>
        <v>40</v>
      </c>
      <c r="U13" s="5">
        <f t="shared" si="0"/>
        <v>42</v>
      </c>
      <c r="V13" s="5">
        <f t="shared" si="0"/>
        <v>44</v>
      </c>
      <c r="W13" s="5">
        <f t="shared" si="0"/>
        <v>46</v>
      </c>
      <c r="X13" s="5">
        <f t="shared" si="0"/>
        <v>48</v>
      </c>
      <c r="Y13" s="4">
        <f t="shared" si="0"/>
        <v>50</v>
      </c>
      <c r="Z13" s="5">
        <f t="shared" si="0"/>
        <v>52</v>
      </c>
      <c r="AA13" s="5">
        <f t="shared" si="0"/>
        <v>54</v>
      </c>
      <c r="AB13" s="5">
        <f t="shared" si="0"/>
        <v>56</v>
      </c>
      <c r="AC13" s="5">
        <f t="shared" si="0"/>
        <v>58</v>
      </c>
      <c r="AD13" s="4">
        <f t="shared" si="0"/>
        <v>60</v>
      </c>
      <c r="AE13" s="5">
        <f t="shared" si="0"/>
        <v>62</v>
      </c>
      <c r="AF13" s="5">
        <f t="shared" si="0"/>
        <v>64</v>
      </c>
      <c r="AG13" s="5">
        <f t="shared" si="0"/>
        <v>66</v>
      </c>
      <c r="AH13" s="5">
        <f t="shared" si="0"/>
        <v>68</v>
      </c>
      <c r="AI13" s="4">
        <f t="shared" si="0"/>
        <v>70</v>
      </c>
      <c r="AJ13" s="5">
        <f t="shared" si="0"/>
        <v>72</v>
      </c>
      <c r="AK13" s="5">
        <f t="shared" si="0"/>
        <v>74</v>
      </c>
      <c r="AL13" s="5">
        <f t="shared" si="0"/>
        <v>76</v>
      </c>
      <c r="AM13" s="5">
        <f t="shared" si="0"/>
        <v>78</v>
      </c>
      <c r="AN13" s="4">
        <f t="shared" si="0"/>
        <v>80</v>
      </c>
      <c r="AO13" s="5">
        <f t="shared" si="0"/>
        <v>82</v>
      </c>
      <c r="AP13" s="5">
        <f t="shared" si="0"/>
        <v>84</v>
      </c>
      <c r="AQ13" s="5">
        <f t="shared" si="0"/>
        <v>86</v>
      </c>
      <c r="AR13" s="5">
        <f t="shared" si="0"/>
        <v>88</v>
      </c>
      <c r="AS13" s="4">
        <f t="shared" si="0"/>
        <v>90</v>
      </c>
      <c r="AT13" s="5">
        <f t="shared" si="0"/>
        <v>92</v>
      </c>
      <c r="AU13" s="5">
        <f t="shared" si="0"/>
        <v>94</v>
      </c>
      <c r="AV13" s="5">
        <f t="shared" si="0"/>
        <v>96</v>
      </c>
      <c r="AW13" s="5">
        <f t="shared" si="0"/>
        <v>98</v>
      </c>
      <c r="AX13" s="4">
        <f t="shared" si="0"/>
        <v>100</v>
      </c>
      <c r="AY13" s="4">
        <f t="shared" si="0"/>
        <v>102</v>
      </c>
      <c r="AZ13" s="4">
        <f t="shared" si="0"/>
        <v>104</v>
      </c>
      <c r="BA13" s="4">
        <f t="shared" si="0"/>
        <v>106</v>
      </c>
      <c r="BB13" s="4">
        <v>100</v>
      </c>
      <c r="BC13" s="5"/>
      <c r="BD13" s="5"/>
    </row>
    <row r="14" spans="1:56" hidden="1">
      <c r="B14" s="6">
        <f>ROUND(5/9*(C14-32),0)</f>
        <v>41</v>
      </c>
      <c r="C14" s="3">
        <f t="shared" ref="C14:C40" si="1">C15+2</f>
        <v>106</v>
      </c>
      <c r="D14" s="1">
        <f>((610.7)*10^((7.5*$B14)/(237.3+$B14))/1000)-((610.7)*10^((7.5*$B14)/(237.3+$B14))/1000)*(D$13/100)</f>
        <v>7.3871049730450169</v>
      </c>
      <c r="E14" s="1">
        <f t="shared" ref="E14:BB19" si="2">((610.7)*10^((7.5*$B14)/(237.3+$B14))/1000)-((610.7)*10^((7.5*$B14)/(237.3+$B14))/1000)*(E$13/100)</f>
        <v>6.9983099744637007</v>
      </c>
      <c r="F14" s="1">
        <f t="shared" si="2"/>
        <v>6.8427919750311741</v>
      </c>
      <c r="G14" s="1">
        <f t="shared" si="2"/>
        <v>6.6872739755986466</v>
      </c>
      <c r="H14" s="1">
        <f t="shared" si="2"/>
        <v>6.5317559761661208</v>
      </c>
      <c r="I14" s="1">
        <f t="shared" si="2"/>
        <v>6.3762379767335942</v>
      </c>
      <c r="J14" s="1">
        <f t="shared" si="2"/>
        <v>6.2207199773010675</v>
      </c>
      <c r="K14" s="1">
        <f t="shared" si="2"/>
        <v>6.06520197786854</v>
      </c>
      <c r="L14" s="1">
        <f t="shared" si="2"/>
        <v>5.9096839784360142</v>
      </c>
      <c r="M14" s="1">
        <f t="shared" si="2"/>
        <v>5.7541659790034867</v>
      </c>
      <c r="N14" s="1">
        <f t="shared" si="2"/>
        <v>5.5986479795709601</v>
      </c>
      <c r="O14" s="1">
        <f t="shared" si="2"/>
        <v>5.4431299801384334</v>
      </c>
      <c r="P14" s="1">
        <f t="shared" si="2"/>
        <v>5.2876119807059077</v>
      </c>
      <c r="Q14" s="1">
        <f t="shared" si="2"/>
        <v>5.1320939812733801</v>
      </c>
      <c r="R14" s="1">
        <f t="shared" si="2"/>
        <v>4.9765759818408544</v>
      </c>
      <c r="S14" s="1">
        <f t="shared" si="2"/>
        <v>4.8210579824083268</v>
      </c>
      <c r="T14" s="1">
        <f t="shared" si="2"/>
        <v>4.6655399829758002</v>
      </c>
      <c r="U14" s="1">
        <f t="shared" si="2"/>
        <v>4.5100219835432735</v>
      </c>
      <c r="V14" s="1">
        <f t="shared" si="2"/>
        <v>4.3545039841107469</v>
      </c>
      <c r="W14" s="1">
        <f t="shared" si="2"/>
        <v>4.1989859846782203</v>
      </c>
      <c r="X14" s="1">
        <f t="shared" si="2"/>
        <v>4.0434679852456936</v>
      </c>
      <c r="Y14" s="1">
        <f t="shared" si="2"/>
        <v>3.887949985813167</v>
      </c>
      <c r="Z14" s="1">
        <f t="shared" si="2"/>
        <v>3.7324319863806403</v>
      </c>
      <c r="AA14" s="1">
        <f t="shared" si="2"/>
        <v>3.5769139869481137</v>
      </c>
      <c r="AB14" s="1">
        <f t="shared" si="2"/>
        <v>3.4213959875155862</v>
      </c>
      <c r="AC14" s="1">
        <f t="shared" si="2"/>
        <v>3.2658779880830604</v>
      </c>
      <c r="AD14" s="1">
        <f t="shared" si="2"/>
        <v>3.1103599886505338</v>
      </c>
      <c r="AE14" s="1">
        <f t="shared" si="2"/>
        <v>2.9548419892180071</v>
      </c>
      <c r="AF14" s="1">
        <f t="shared" si="2"/>
        <v>2.7993239897854805</v>
      </c>
      <c r="AG14" s="1">
        <f t="shared" si="2"/>
        <v>2.6438059903529529</v>
      </c>
      <c r="AH14" s="1">
        <f t="shared" si="2"/>
        <v>2.4882879909204263</v>
      </c>
      <c r="AI14" s="1">
        <f t="shared" si="2"/>
        <v>2.3327699914879005</v>
      </c>
      <c r="AJ14" s="1">
        <f t="shared" si="2"/>
        <v>2.1772519920553739</v>
      </c>
      <c r="AK14" s="1">
        <f t="shared" si="2"/>
        <v>2.0217339926228473</v>
      </c>
      <c r="AL14" s="1">
        <f t="shared" si="2"/>
        <v>1.8662159931903197</v>
      </c>
      <c r="AM14" s="1">
        <f t="shared" si="2"/>
        <v>1.7106979937577931</v>
      </c>
      <c r="AN14" s="1">
        <f t="shared" si="2"/>
        <v>1.5551799943252664</v>
      </c>
      <c r="AO14" s="1">
        <f t="shared" si="2"/>
        <v>1.3996619948927407</v>
      </c>
      <c r="AP14" s="1">
        <f t="shared" si="2"/>
        <v>1.244143995460214</v>
      </c>
      <c r="AQ14" s="1">
        <f t="shared" si="2"/>
        <v>1.0886259960276865</v>
      </c>
      <c r="AR14" s="1">
        <f t="shared" si="2"/>
        <v>0.93310799659515986</v>
      </c>
      <c r="AS14" s="1">
        <f t="shared" si="2"/>
        <v>0.77758999716263322</v>
      </c>
      <c r="AT14" s="1">
        <f t="shared" si="2"/>
        <v>0.62207199773010657</v>
      </c>
      <c r="AU14" s="1">
        <f t="shared" si="2"/>
        <v>0.46655399829758082</v>
      </c>
      <c r="AV14" s="1">
        <f t="shared" si="2"/>
        <v>0.31103599886505329</v>
      </c>
      <c r="AW14" s="1">
        <f t="shared" si="2"/>
        <v>0.15551799943252664</v>
      </c>
      <c r="AX14" s="1">
        <f t="shared" si="2"/>
        <v>0</v>
      </c>
      <c r="AY14" s="1">
        <f t="shared" si="2"/>
        <v>-0.15551799943252664</v>
      </c>
      <c r="AZ14" s="1">
        <f t="shared" si="2"/>
        <v>-0.31103599886505329</v>
      </c>
      <c r="BA14" s="1">
        <f t="shared" si="2"/>
        <v>-0.46655399829758082</v>
      </c>
      <c r="BB14" s="1">
        <f t="shared" si="2"/>
        <v>0</v>
      </c>
      <c r="BC14" s="6">
        <f>ROUND(5/9*(BD14-32),0)</f>
        <v>41</v>
      </c>
      <c r="BD14" s="3">
        <f t="shared" ref="BD14:BD40" si="3">BD15+2</f>
        <v>106</v>
      </c>
    </row>
    <row r="15" spans="1:56" hidden="1">
      <c r="B15" s="6">
        <f t="shared" ref="B15:B42" si="4">5/9*(C15-32)</f>
        <v>40</v>
      </c>
      <c r="C15" s="3">
        <f t="shared" si="1"/>
        <v>104</v>
      </c>
      <c r="D15" s="1">
        <f t="shared" ref="D15:S34" si="5">((610.7)*10^((7.5*$B15)/(237.3+$B15))/1000)-((610.7)*10^((7.5*$B15)/(237.3+$B15))/1000)*(D$13/100)</f>
        <v>7.005067522736625</v>
      </c>
      <c r="E15" s="1">
        <f t="shared" si="5"/>
        <v>6.6363797583820663</v>
      </c>
      <c r="F15" s="1">
        <f t="shared" si="5"/>
        <v>6.4889046526402421</v>
      </c>
      <c r="G15" s="1">
        <f t="shared" si="5"/>
        <v>6.3414295468984188</v>
      </c>
      <c r="H15" s="1">
        <f t="shared" si="5"/>
        <v>6.1939544411565954</v>
      </c>
      <c r="I15" s="1">
        <f t="shared" si="5"/>
        <v>6.0464793354147712</v>
      </c>
      <c r="J15" s="1">
        <f t="shared" si="5"/>
        <v>5.8990042296729479</v>
      </c>
      <c r="K15" s="1">
        <f t="shared" si="5"/>
        <v>5.7515291239311237</v>
      </c>
      <c r="L15" s="1">
        <f t="shared" si="5"/>
        <v>5.6040540181893004</v>
      </c>
      <c r="M15" s="1">
        <f t="shared" si="5"/>
        <v>5.4565789124474762</v>
      </c>
      <c r="N15" s="1">
        <f t="shared" si="5"/>
        <v>5.3091038067056529</v>
      </c>
      <c r="O15" s="1">
        <f t="shared" si="5"/>
        <v>5.1616287009638295</v>
      </c>
      <c r="P15" s="1">
        <f t="shared" si="5"/>
        <v>5.0141535952220053</v>
      </c>
      <c r="Q15" s="1">
        <f t="shared" si="5"/>
        <v>4.8666784894801811</v>
      </c>
      <c r="R15" s="1">
        <f t="shared" si="5"/>
        <v>4.7192033837383587</v>
      </c>
      <c r="S15" s="1">
        <f t="shared" si="5"/>
        <v>4.5717282779965345</v>
      </c>
      <c r="T15" s="1">
        <f t="shared" si="2"/>
        <v>4.4242531722547103</v>
      </c>
      <c r="U15" s="1">
        <f t="shared" si="2"/>
        <v>4.2767780665128878</v>
      </c>
      <c r="V15" s="1">
        <f t="shared" si="2"/>
        <v>4.1293029607710636</v>
      </c>
      <c r="W15" s="1">
        <f t="shared" si="2"/>
        <v>3.9818278550292394</v>
      </c>
      <c r="X15" s="1">
        <f t="shared" si="2"/>
        <v>3.8343527492874161</v>
      </c>
      <c r="Y15" s="1">
        <f t="shared" si="2"/>
        <v>3.6868776435455923</v>
      </c>
      <c r="Z15" s="1">
        <f t="shared" si="2"/>
        <v>3.5394025378037686</v>
      </c>
      <c r="AA15" s="1">
        <f t="shared" si="2"/>
        <v>3.3919274320619448</v>
      </c>
      <c r="AB15" s="1">
        <f t="shared" si="2"/>
        <v>3.244452326320121</v>
      </c>
      <c r="AC15" s="1">
        <f t="shared" si="2"/>
        <v>3.0969772205782977</v>
      </c>
      <c r="AD15" s="1">
        <f t="shared" si="2"/>
        <v>2.9495021148364744</v>
      </c>
      <c r="AE15" s="1">
        <f t="shared" si="2"/>
        <v>2.8020270090946502</v>
      </c>
      <c r="AF15" s="1">
        <f t="shared" si="2"/>
        <v>2.654551903352826</v>
      </c>
      <c r="AG15" s="1">
        <f t="shared" si="2"/>
        <v>2.5070767976110027</v>
      </c>
      <c r="AH15" s="1">
        <f t="shared" si="2"/>
        <v>2.3596016918691785</v>
      </c>
      <c r="AI15" s="1">
        <f t="shared" si="2"/>
        <v>2.212126586127356</v>
      </c>
      <c r="AJ15" s="1">
        <f t="shared" si="2"/>
        <v>2.0646514803855318</v>
      </c>
      <c r="AK15" s="1">
        <f t="shared" si="2"/>
        <v>1.9171763746437085</v>
      </c>
      <c r="AL15" s="1">
        <f t="shared" si="2"/>
        <v>1.7697012689018843</v>
      </c>
      <c r="AM15" s="1">
        <f t="shared" si="2"/>
        <v>1.6222261631600601</v>
      </c>
      <c r="AN15" s="1">
        <f t="shared" si="2"/>
        <v>1.4747510574182368</v>
      </c>
      <c r="AO15" s="1">
        <f t="shared" si="2"/>
        <v>1.3272759516764134</v>
      </c>
      <c r="AP15" s="1">
        <f t="shared" si="2"/>
        <v>1.1798008459345901</v>
      </c>
      <c r="AQ15" s="1">
        <f t="shared" si="2"/>
        <v>1.0323257401927659</v>
      </c>
      <c r="AR15" s="1">
        <f t="shared" si="2"/>
        <v>0.8848506344509417</v>
      </c>
      <c r="AS15" s="1">
        <f t="shared" si="2"/>
        <v>0.73737552870911838</v>
      </c>
      <c r="AT15" s="1">
        <f t="shared" si="2"/>
        <v>0.58990042296729417</v>
      </c>
      <c r="AU15" s="1">
        <f t="shared" si="2"/>
        <v>0.44242531722547174</v>
      </c>
      <c r="AV15" s="1">
        <f t="shared" si="2"/>
        <v>0.29495021148364753</v>
      </c>
      <c r="AW15" s="1">
        <f t="shared" si="2"/>
        <v>0.14747510574182421</v>
      </c>
      <c r="AX15" s="1">
        <f t="shared" si="2"/>
        <v>0</v>
      </c>
      <c r="AY15" s="1">
        <f t="shared" si="2"/>
        <v>-0.14747510574182421</v>
      </c>
      <c r="AZ15" s="1">
        <f t="shared" si="2"/>
        <v>-0.29495021148364753</v>
      </c>
      <c r="BA15" s="1">
        <f t="shared" si="2"/>
        <v>-0.44242531722547174</v>
      </c>
      <c r="BB15" s="1">
        <f t="shared" si="2"/>
        <v>0</v>
      </c>
      <c r="BC15" s="6">
        <f t="shared" ref="BC15:BC42" si="6">5/9*(BD15-32)</f>
        <v>40</v>
      </c>
      <c r="BD15" s="3">
        <f t="shared" si="3"/>
        <v>104</v>
      </c>
    </row>
    <row r="16" spans="1:56" hidden="1">
      <c r="B16" s="6">
        <f t="shared" si="4"/>
        <v>38.888888888888893</v>
      </c>
      <c r="C16" s="3">
        <f t="shared" si="1"/>
        <v>102</v>
      </c>
      <c r="D16" s="1">
        <f t="shared" si="5"/>
        <v>6.6007316529329447</v>
      </c>
      <c r="E16" s="1">
        <f t="shared" si="2"/>
        <v>6.2533247238312102</v>
      </c>
      <c r="F16" s="1">
        <f t="shared" si="2"/>
        <v>6.1143619521905173</v>
      </c>
      <c r="G16" s="1">
        <f t="shared" si="2"/>
        <v>5.9753991805498234</v>
      </c>
      <c r="H16" s="1">
        <f t="shared" si="2"/>
        <v>5.8364364089091296</v>
      </c>
      <c r="I16" s="1">
        <f t="shared" si="2"/>
        <v>5.6974736372684358</v>
      </c>
      <c r="J16" s="1">
        <f t="shared" si="2"/>
        <v>5.5585108656277429</v>
      </c>
      <c r="K16" s="1">
        <f t="shared" si="2"/>
        <v>5.4195480939870491</v>
      </c>
      <c r="L16" s="1">
        <f t="shared" si="2"/>
        <v>5.2805853223463561</v>
      </c>
      <c r="M16" s="1">
        <f t="shared" si="2"/>
        <v>5.1416225507056623</v>
      </c>
      <c r="N16" s="1">
        <f t="shared" si="2"/>
        <v>5.0026597790649685</v>
      </c>
      <c r="O16" s="1">
        <f t="shared" si="2"/>
        <v>4.8636970074242747</v>
      </c>
      <c r="P16" s="1">
        <f t="shared" si="2"/>
        <v>4.7247342357835809</v>
      </c>
      <c r="Q16" s="1">
        <f t="shared" si="2"/>
        <v>4.5857714641428871</v>
      </c>
      <c r="R16" s="1">
        <f t="shared" si="2"/>
        <v>4.4468086925021941</v>
      </c>
      <c r="S16" s="1">
        <f t="shared" si="2"/>
        <v>4.3078459208615012</v>
      </c>
      <c r="T16" s="1">
        <f t="shared" si="2"/>
        <v>4.1688831492208074</v>
      </c>
      <c r="U16" s="1">
        <f t="shared" si="2"/>
        <v>4.0299203775801136</v>
      </c>
      <c r="V16" s="1">
        <f t="shared" si="2"/>
        <v>3.8909576059394198</v>
      </c>
      <c r="W16" s="1">
        <f t="shared" si="2"/>
        <v>3.7519948342987264</v>
      </c>
      <c r="X16" s="1">
        <f t="shared" si="2"/>
        <v>3.613032062658033</v>
      </c>
      <c r="Y16" s="1">
        <f t="shared" si="2"/>
        <v>3.4740692910173392</v>
      </c>
      <c r="Z16" s="1">
        <f t="shared" si="2"/>
        <v>3.3351065193766454</v>
      </c>
      <c r="AA16" s="1">
        <f t="shared" si="2"/>
        <v>3.196143747735952</v>
      </c>
      <c r="AB16" s="1">
        <f t="shared" si="2"/>
        <v>3.0571809760952582</v>
      </c>
      <c r="AC16" s="1">
        <f t="shared" si="2"/>
        <v>2.9182182044545648</v>
      </c>
      <c r="AD16" s="1">
        <f t="shared" si="2"/>
        <v>2.7792554328138719</v>
      </c>
      <c r="AE16" s="1">
        <f t="shared" si="2"/>
        <v>2.6402926611731781</v>
      </c>
      <c r="AF16" s="1">
        <f t="shared" si="2"/>
        <v>2.5013298895324843</v>
      </c>
      <c r="AG16" s="1">
        <f t="shared" si="2"/>
        <v>2.3623671178917904</v>
      </c>
      <c r="AH16" s="1">
        <f t="shared" si="2"/>
        <v>2.2234043462510966</v>
      </c>
      <c r="AI16" s="1">
        <f t="shared" si="2"/>
        <v>2.0844415746104037</v>
      </c>
      <c r="AJ16" s="1">
        <f t="shared" si="2"/>
        <v>1.9454788029697099</v>
      </c>
      <c r="AK16" s="1">
        <f t="shared" si="2"/>
        <v>1.8065160313290161</v>
      </c>
      <c r="AL16" s="1">
        <f t="shared" si="2"/>
        <v>1.6675532596883231</v>
      </c>
      <c r="AM16" s="1">
        <f t="shared" si="2"/>
        <v>1.5285904880476293</v>
      </c>
      <c r="AN16" s="1">
        <f t="shared" si="2"/>
        <v>1.3896277164069355</v>
      </c>
      <c r="AO16" s="1">
        <f t="shared" si="2"/>
        <v>1.2506649447662426</v>
      </c>
      <c r="AP16" s="1">
        <f t="shared" si="2"/>
        <v>1.1117021731255488</v>
      </c>
      <c r="AQ16" s="1">
        <f t="shared" si="2"/>
        <v>0.97273940148485494</v>
      </c>
      <c r="AR16" s="1">
        <f t="shared" si="2"/>
        <v>0.83377662984416112</v>
      </c>
      <c r="AS16" s="1">
        <f t="shared" si="2"/>
        <v>0.6948138582034673</v>
      </c>
      <c r="AT16" s="1">
        <f t="shared" si="2"/>
        <v>0.55585108656277438</v>
      </c>
      <c r="AU16" s="1">
        <f t="shared" si="2"/>
        <v>0.41688831492208145</v>
      </c>
      <c r="AV16" s="1">
        <f t="shared" si="2"/>
        <v>0.27792554328138763</v>
      </c>
      <c r="AW16" s="1">
        <f t="shared" si="2"/>
        <v>0.13896277164069382</v>
      </c>
      <c r="AX16" s="1">
        <f t="shared" si="2"/>
        <v>0</v>
      </c>
      <c r="AY16" s="1">
        <f t="shared" si="2"/>
        <v>-0.13896277164069382</v>
      </c>
      <c r="AZ16" s="1">
        <f t="shared" si="2"/>
        <v>-0.27792554328138763</v>
      </c>
      <c r="BA16" s="1">
        <f t="shared" si="2"/>
        <v>-0.41688831492208145</v>
      </c>
      <c r="BB16" s="1">
        <f t="shared" si="2"/>
        <v>0</v>
      </c>
      <c r="BC16" s="6">
        <f t="shared" si="6"/>
        <v>38.888888888888893</v>
      </c>
      <c r="BD16" s="3">
        <f t="shared" si="3"/>
        <v>102</v>
      </c>
    </row>
    <row r="17" spans="1:56">
      <c r="A17" s="2" t="s">
        <v>14</v>
      </c>
      <c r="B17" s="6">
        <f t="shared" si="4"/>
        <v>37.777777777777779</v>
      </c>
      <c r="C17" s="3">
        <f t="shared" si="1"/>
        <v>100</v>
      </c>
      <c r="D17" s="7">
        <f t="shared" si="5"/>
        <v>6.2167476540607165</v>
      </c>
      <c r="E17" s="8">
        <f t="shared" si="2"/>
        <v>5.8895504091101518</v>
      </c>
      <c r="F17" s="8">
        <f t="shared" si="2"/>
        <v>5.7586715111299265</v>
      </c>
      <c r="G17" s="8">
        <f t="shared" si="2"/>
        <v>5.6277926131497011</v>
      </c>
      <c r="H17" s="8">
        <f t="shared" si="2"/>
        <v>5.4969137151694749</v>
      </c>
      <c r="I17" s="8">
        <f t="shared" si="2"/>
        <v>5.3660348171892496</v>
      </c>
      <c r="J17" s="8">
        <f t="shared" si="2"/>
        <v>5.2351559192090242</v>
      </c>
      <c r="K17" s="8">
        <f t="shared" si="2"/>
        <v>5.1042770212287989</v>
      </c>
      <c r="L17" s="8">
        <f t="shared" si="2"/>
        <v>4.9733981232485736</v>
      </c>
      <c r="M17" s="8">
        <f t="shared" si="2"/>
        <v>4.8425192252683473</v>
      </c>
      <c r="N17" s="8">
        <f t="shared" si="2"/>
        <v>4.7116403272881211</v>
      </c>
      <c r="O17" s="8">
        <f t="shared" si="2"/>
        <v>4.5807614293078966</v>
      </c>
      <c r="P17" s="8">
        <f t="shared" si="2"/>
        <v>4.4498825313276704</v>
      </c>
      <c r="Q17" s="8">
        <f t="shared" si="2"/>
        <v>4.3190036333474442</v>
      </c>
      <c r="R17" s="8">
        <f t="shared" si="2"/>
        <v>4.1881247353672197</v>
      </c>
      <c r="S17" s="8">
        <f t="shared" si="2"/>
        <v>4.0572458373869935</v>
      </c>
      <c r="T17" s="8">
        <f t="shared" si="2"/>
        <v>3.9263669394067682</v>
      </c>
      <c r="U17" s="8">
        <f t="shared" si="2"/>
        <v>3.7954880414265428</v>
      </c>
      <c r="V17" s="8">
        <f t="shared" si="2"/>
        <v>3.6646091434463171</v>
      </c>
      <c r="W17" s="8">
        <f t="shared" si="2"/>
        <v>3.5337302454660913</v>
      </c>
      <c r="X17" s="8">
        <f t="shared" si="2"/>
        <v>3.4028513474858659</v>
      </c>
      <c r="Y17" s="8">
        <f t="shared" si="2"/>
        <v>3.2719724495056401</v>
      </c>
      <c r="Z17" s="8">
        <f t="shared" si="2"/>
        <v>3.1410935515254144</v>
      </c>
      <c r="AA17" s="8">
        <f t="shared" si="2"/>
        <v>3.0102146535451886</v>
      </c>
      <c r="AB17" s="8">
        <f t="shared" si="2"/>
        <v>2.8793357555649628</v>
      </c>
      <c r="AC17" s="8">
        <f t="shared" si="2"/>
        <v>2.7484568575847379</v>
      </c>
      <c r="AD17" s="8">
        <f t="shared" si="2"/>
        <v>2.6175779596045121</v>
      </c>
      <c r="AE17" s="8">
        <f t="shared" si="2"/>
        <v>2.4866990616242868</v>
      </c>
      <c r="AF17" s="8">
        <f t="shared" si="2"/>
        <v>2.3558201636440605</v>
      </c>
      <c r="AG17" s="8">
        <f t="shared" si="2"/>
        <v>2.2249412656638352</v>
      </c>
      <c r="AH17" s="8">
        <f t="shared" si="2"/>
        <v>2.094062367683609</v>
      </c>
      <c r="AI17" s="8">
        <f t="shared" si="2"/>
        <v>1.9631834697033845</v>
      </c>
      <c r="AJ17" s="8">
        <f t="shared" si="2"/>
        <v>1.8323045717231583</v>
      </c>
      <c r="AK17" s="8">
        <f t="shared" si="2"/>
        <v>1.701425673742933</v>
      </c>
      <c r="AL17" s="8">
        <f t="shared" si="2"/>
        <v>1.5705467757627076</v>
      </c>
      <c r="AM17" s="8">
        <f t="shared" si="2"/>
        <v>1.4396678777824814</v>
      </c>
      <c r="AN17" s="8">
        <f t="shared" si="2"/>
        <v>1.3087889798022561</v>
      </c>
      <c r="AO17" s="8">
        <f t="shared" si="2"/>
        <v>1.1779100818220307</v>
      </c>
      <c r="AP17" s="8">
        <f t="shared" si="2"/>
        <v>1.0470311838418054</v>
      </c>
      <c r="AQ17" s="8">
        <f t="shared" si="2"/>
        <v>0.91615228586157915</v>
      </c>
      <c r="AR17" s="8">
        <f t="shared" si="2"/>
        <v>0.78527338788135381</v>
      </c>
      <c r="AS17" s="9">
        <f t="shared" si="2"/>
        <v>0.65439448990112759</v>
      </c>
      <c r="AT17" s="1">
        <f t="shared" si="2"/>
        <v>0.52351559192090225</v>
      </c>
      <c r="AU17" s="1">
        <f t="shared" si="2"/>
        <v>0.39263669394067691</v>
      </c>
      <c r="AV17" s="1">
        <f t="shared" si="2"/>
        <v>0.26175779596045157</v>
      </c>
      <c r="AW17" s="1">
        <f t="shared" si="2"/>
        <v>0.13087889798022534</v>
      </c>
      <c r="AX17" s="1">
        <f t="shared" si="2"/>
        <v>0</v>
      </c>
      <c r="AY17" s="1">
        <f t="shared" si="2"/>
        <v>-0.13087889798022534</v>
      </c>
      <c r="AZ17" s="1">
        <f t="shared" si="2"/>
        <v>-0.26175779596045157</v>
      </c>
      <c r="BA17" s="1">
        <f t="shared" si="2"/>
        <v>-0.39263669394067691</v>
      </c>
      <c r="BB17" s="1">
        <f t="shared" si="2"/>
        <v>0</v>
      </c>
      <c r="BC17" s="6">
        <f t="shared" si="6"/>
        <v>37.777777777777779</v>
      </c>
      <c r="BD17" s="3">
        <f t="shared" si="3"/>
        <v>100</v>
      </c>
    </row>
    <row r="18" spans="1:56">
      <c r="B18" s="6">
        <f t="shared" si="4"/>
        <v>36.666666666666671</v>
      </c>
      <c r="C18" s="3">
        <f t="shared" si="1"/>
        <v>98</v>
      </c>
      <c r="D18" s="10">
        <f t="shared" si="5"/>
        <v>5.8522554354732188</v>
      </c>
      <c r="E18" s="11">
        <f t="shared" si="2"/>
        <v>5.544241991500944</v>
      </c>
      <c r="F18" s="11">
        <f t="shared" si="2"/>
        <v>5.4210366139120341</v>
      </c>
      <c r="G18" s="11">
        <f t="shared" si="2"/>
        <v>5.2978312363231241</v>
      </c>
      <c r="H18" s="11">
        <f t="shared" si="2"/>
        <v>5.1746258587342151</v>
      </c>
      <c r="I18" s="11">
        <f t="shared" si="2"/>
        <v>5.0514204811453052</v>
      </c>
      <c r="J18" s="11">
        <f t="shared" si="2"/>
        <v>4.9282151035563952</v>
      </c>
      <c r="K18" s="11">
        <f t="shared" si="2"/>
        <v>4.8050097259674853</v>
      </c>
      <c r="L18" s="11">
        <f t="shared" si="2"/>
        <v>4.6818043483785754</v>
      </c>
      <c r="M18" s="11">
        <f t="shared" si="2"/>
        <v>4.5585989707896655</v>
      </c>
      <c r="N18" s="11">
        <f t="shared" si="2"/>
        <v>4.4353935932007555</v>
      </c>
      <c r="O18" s="11">
        <f t="shared" si="2"/>
        <v>4.3121882156118456</v>
      </c>
      <c r="P18" s="11">
        <f t="shared" si="2"/>
        <v>4.1889828380229357</v>
      </c>
      <c r="Q18" s="11">
        <f t="shared" si="2"/>
        <v>4.0657774604340258</v>
      </c>
      <c r="R18" s="11">
        <f t="shared" si="2"/>
        <v>3.9425720828451158</v>
      </c>
      <c r="S18" s="11">
        <f t="shared" si="2"/>
        <v>3.8193667052562059</v>
      </c>
      <c r="T18" s="11">
        <f t="shared" si="2"/>
        <v>3.696161327667296</v>
      </c>
      <c r="U18" s="11">
        <f t="shared" si="2"/>
        <v>3.5729559500783865</v>
      </c>
      <c r="V18" s="11">
        <f t="shared" si="2"/>
        <v>3.4497505724894766</v>
      </c>
      <c r="W18" s="11">
        <f t="shared" si="2"/>
        <v>3.3265451949005662</v>
      </c>
      <c r="X18" s="11">
        <f t="shared" si="2"/>
        <v>3.2033398173116567</v>
      </c>
      <c r="Y18" s="11">
        <f t="shared" si="2"/>
        <v>3.0801344397227468</v>
      </c>
      <c r="Z18" s="11">
        <f t="shared" si="2"/>
        <v>2.9569290621338369</v>
      </c>
      <c r="AA18" s="11">
        <f t="shared" si="2"/>
        <v>2.833723684544927</v>
      </c>
      <c r="AB18" s="11">
        <f t="shared" si="2"/>
        <v>2.710518306956017</v>
      </c>
      <c r="AC18" s="11">
        <f t="shared" si="2"/>
        <v>2.5873129293671076</v>
      </c>
      <c r="AD18" s="11">
        <f t="shared" si="2"/>
        <v>2.4641075517781976</v>
      </c>
      <c r="AE18" s="11">
        <f t="shared" si="2"/>
        <v>2.3409021741892877</v>
      </c>
      <c r="AF18" s="11">
        <f t="shared" si="2"/>
        <v>2.2176967966003778</v>
      </c>
      <c r="AG18" s="11">
        <f t="shared" si="2"/>
        <v>2.0944914190114678</v>
      </c>
      <c r="AH18" s="11">
        <f t="shared" si="2"/>
        <v>1.9712860414225579</v>
      </c>
      <c r="AI18" s="11">
        <f t="shared" si="2"/>
        <v>1.848080663833648</v>
      </c>
      <c r="AJ18" s="11">
        <f t="shared" si="2"/>
        <v>1.7248752862447381</v>
      </c>
      <c r="AK18" s="11">
        <f t="shared" si="2"/>
        <v>1.6016699086558281</v>
      </c>
      <c r="AL18" s="11">
        <f t="shared" si="2"/>
        <v>1.4784645310669182</v>
      </c>
      <c r="AM18" s="11">
        <f t="shared" si="2"/>
        <v>1.3552591534780083</v>
      </c>
      <c r="AN18" s="11">
        <f t="shared" si="2"/>
        <v>1.2320537758890984</v>
      </c>
      <c r="AO18" s="11">
        <f t="shared" si="2"/>
        <v>1.1088483983001893</v>
      </c>
      <c r="AP18" s="11">
        <f t="shared" si="2"/>
        <v>0.98564302071127941</v>
      </c>
      <c r="AQ18" s="11">
        <f t="shared" si="2"/>
        <v>0.86243764312236948</v>
      </c>
      <c r="AR18" s="11">
        <f t="shared" si="2"/>
        <v>0.73923226553345955</v>
      </c>
      <c r="AS18" s="12">
        <f t="shared" si="2"/>
        <v>0.61602688794454963</v>
      </c>
      <c r="AT18" s="1">
        <f t="shared" si="2"/>
        <v>0.49282151035563881</v>
      </c>
      <c r="AU18" s="1">
        <f t="shared" si="2"/>
        <v>0.36961613276672978</v>
      </c>
      <c r="AV18" s="1">
        <f t="shared" si="2"/>
        <v>0.24641075517781985</v>
      </c>
      <c r="AW18" s="1">
        <f t="shared" si="2"/>
        <v>0.12320537758890993</v>
      </c>
      <c r="AX18" s="1">
        <f t="shared" si="2"/>
        <v>0</v>
      </c>
      <c r="AY18" s="1">
        <f t="shared" si="2"/>
        <v>-0.12320537758890993</v>
      </c>
      <c r="AZ18" s="1">
        <f t="shared" si="2"/>
        <v>-0.24641075517781985</v>
      </c>
      <c r="BA18" s="1">
        <f t="shared" si="2"/>
        <v>-0.36961613276672978</v>
      </c>
      <c r="BB18" s="1">
        <f t="shared" si="2"/>
        <v>0</v>
      </c>
      <c r="BC18" s="6">
        <f t="shared" si="6"/>
        <v>36.666666666666671</v>
      </c>
      <c r="BD18" s="3">
        <f t="shared" si="3"/>
        <v>98</v>
      </c>
    </row>
    <row r="19" spans="1:56">
      <c r="B19" s="6">
        <f t="shared" si="4"/>
        <v>35.555555555555557</v>
      </c>
      <c r="C19" s="3">
        <f t="shared" si="1"/>
        <v>96</v>
      </c>
      <c r="D19" s="10">
        <f t="shared" si="5"/>
        <v>5.5064233933711497</v>
      </c>
      <c r="E19" s="11">
        <f t="shared" si="2"/>
        <v>5.2166116358253003</v>
      </c>
      <c r="F19" s="11">
        <f t="shared" si="2"/>
        <v>5.1006869328069602</v>
      </c>
      <c r="G19" s="11">
        <f t="shared" si="2"/>
        <v>4.98476222978862</v>
      </c>
      <c r="H19" s="11">
        <f t="shared" si="2"/>
        <v>4.8688375267702799</v>
      </c>
      <c r="I19" s="11">
        <f t="shared" si="2"/>
        <v>4.7529128237519398</v>
      </c>
      <c r="J19" s="11">
        <f t="shared" si="2"/>
        <v>4.6369881207335997</v>
      </c>
      <c r="K19" s="11">
        <f t="shared" si="2"/>
        <v>4.5210634177152595</v>
      </c>
      <c r="L19" s="11">
        <f t="shared" si="2"/>
        <v>4.4051387146969203</v>
      </c>
      <c r="M19" s="11">
        <f t="shared" si="2"/>
        <v>4.2892140116785802</v>
      </c>
      <c r="N19" s="11">
        <f t="shared" si="2"/>
        <v>4.1732893086602401</v>
      </c>
      <c r="O19" s="11">
        <f t="shared" si="2"/>
        <v>4.0573646056418999</v>
      </c>
      <c r="P19" s="11">
        <f t="shared" si="2"/>
        <v>3.9414399026235598</v>
      </c>
      <c r="Q19" s="11">
        <f t="shared" si="2"/>
        <v>3.8255151996052197</v>
      </c>
      <c r="R19" s="11">
        <f t="shared" si="2"/>
        <v>3.70959049658688</v>
      </c>
      <c r="S19" s="11">
        <f t="shared" si="2"/>
        <v>3.5936657935685399</v>
      </c>
      <c r="T19" s="11">
        <f t="shared" si="2"/>
        <v>3.4777410905501998</v>
      </c>
      <c r="U19" s="11">
        <f t="shared" si="2"/>
        <v>3.3618163875318601</v>
      </c>
      <c r="V19" s="11">
        <f t="shared" si="2"/>
        <v>3.2458916845135199</v>
      </c>
      <c r="W19" s="11">
        <f t="shared" si="2"/>
        <v>3.1299669814951798</v>
      </c>
      <c r="X19" s="11">
        <f t="shared" si="2"/>
        <v>3.0140422784768401</v>
      </c>
      <c r="Y19" s="11">
        <f t="shared" ref="Y19:BB19" si="7">((610.7)*10^((7.5*$B19)/(237.3+$B19))/1000)-((610.7)*10^((7.5*$B19)/(237.3+$B19))/1000)*(Y$13/100)</f>
        <v>2.8981175754585</v>
      </c>
      <c r="Z19" s="11">
        <f t="shared" si="7"/>
        <v>2.7821928724401599</v>
      </c>
      <c r="AA19" s="11">
        <f t="shared" si="7"/>
        <v>2.6662681694218198</v>
      </c>
      <c r="AB19" s="11">
        <f t="shared" si="7"/>
        <v>2.5503434664034796</v>
      </c>
      <c r="AC19" s="11">
        <f t="shared" si="7"/>
        <v>2.4344187633851404</v>
      </c>
      <c r="AD19" s="11">
        <f t="shared" si="7"/>
        <v>2.3184940603668003</v>
      </c>
      <c r="AE19" s="11">
        <f t="shared" si="7"/>
        <v>2.2025693573484602</v>
      </c>
      <c r="AF19" s="11">
        <f t="shared" si="7"/>
        <v>2.08664465433012</v>
      </c>
      <c r="AG19" s="11">
        <f t="shared" si="7"/>
        <v>1.9707199513117799</v>
      </c>
      <c r="AH19" s="11">
        <f t="shared" si="7"/>
        <v>1.8547952482934398</v>
      </c>
      <c r="AI19" s="11">
        <f t="shared" si="7"/>
        <v>1.7388705452751001</v>
      </c>
      <c r="AJ19" s="11">
        <f t="shared" si="7"/>
        <v>1.62294584225676</v>
      </c>
      <c r="AK19" s="11">
        <f t="shared" si="7"/>
        <v>1.5070211392384198</v>
      </c>
      <c r="AL19" s="11">
        <f t="shared" si="7"/>
        <v>1.3910964362200797</v>
      </c>
      <c r="AM19" s="11">
        <f t="shared" si="7"/>
        <v>1.2751717332017396</v>
      </c>
      <c r="AN19" s="11">
        <f t="shared" si="7"/>
        <v>1.1592470301833995</v>
      </c>
      <c r="AO19" s="11">
        <f t="shared" si="7"/>
        <v>1.0433223271650602</v>
      </c>
      <c r="AP19" s="11">
        <f t="shared" si="7"/>
        <v>0.92739762414672011</v>
      </c>
      <c r="AQ19" s="11">
        <f t="shared" si="7"/>
        <v>0.81147292112837999</v>
      </c>
      <c r="AR19" s="11">
        <f t="shared" si="7"/>
        <v>0.69554821811003986</v>
      </c>
      <c r="AS19" s="12">
        <f t="shared" si="7"/>
        <v>0.57962351509169974</v>
      </c>
      <c r="AT19" s="1">
        <f t="shared" si="7"/>
        <v>0.46369881207335961</v>
      </c>
      <c r="AU19" s="1">
        <f t="shared" si="7"/>
        <v>0.34777410905502038</v>
      </c>
      <c r="AV19" s="1">
        <f t="shared" si="7"/>
        <v>0.23184940603668025</v>
      </c>
      <c r="AW19" s="1">
        <f t="shared" si="7"/>
        <v>0.11592470301834013</v>
      </c>
      <c r="AX19" s="1">
        <f t="shared" si="7"/>
        <v>0</v>
      </c>
      <c r="AY19" s="1">
        <f t="shared" si="7"/>
        <v>-0.11592470301834013</v>
      </c>
      <c r="AZ19" s="1">
        <f t="shared" si="7"/>
        <v>-0.23184940603668025</v>
      </c>
      <c r="BA19" s="1">
        <f t="shared" si="7"/>
        <v>-0.34777410905502038</v>
      </c>
      <c r="BB19" s="1">
        <f t="shared" si="7"/>
        <v>0</v>
      </c>
      <c r="BC19" s="6">
        <f t="shared" si="6"/>
        <v>35.555555555555557</v>
      </c>
      <c r="BD19" s="3">
        <f t="shared" si="3"/>
        <v>96</v>
      </c>
    </row>
    <row r="20" spans="1:56">
      <c r="B20" s="6">
        <f t="shared" si="4"/>
        <v>34.444444444444443</v>
      </c>
      <c r="C20" s="3">
        <f t="shared" si="1"/>
        <v>94</v>
      </c>
      <c r="D20" s="10">
        <f t="shared" si="5"/>
        <v>5.1784477843584478</v>
      </c>
      <c r="E20" s="11">
        <f t="shared" si="5"/>
        <v>4.9058979009711612</v>
      </c>
      <c r="F20" s="11">
        <f t="shared" si="5"/>
        <v>4.7968779476162462</v>
      </c>
      <c r="G20" s="11">
        <f t="shared" si="5"/>
        <v>4.6878579942613312</v>
      </c>
      <c r="H20" s="11">
        <f t="shared" si="5"/>
        <v>4.5788380409064171</v>
      </c>
      <c r="I20" s="11">
        <f t="shared" si="5"/>
        <v>4.4698180875515021</v>
      </c>
      <c r="J20" s="11">
        <f t="shared" si="5"/>
        <v>4.3607981341965871</v>
      </c>
      <c r="K20" s="11">
        <f t="shared" si="5"/>
        <v>4.251778180841673</v>
      </c>
      <c r="L20" s="11">
        <f t="shared" si="5"/>
        <v>4.142758227486758</v>
      </c>
      <c r="M20" s="11">
        <f t="shared" si="5"/>
        <v>4.033738274131843</v>
      </c>
      <c r="N20" s="11">
        <f t="shared" si="5"/>
        <v>3.9247183207769285</v>
      </c>
      <c r="O20" s="11">
        <f t="shared" si="5"/>
        <v>3.815698367422014</v>
      </c>
      <c r="P20" s="11">
        <f t="shared" si="5"/>
        <v>3.7066784140670994</v>
      </c>
      <c r="Q20" s="11">
        <f t="shared" si="5"/>
        <v>3.5976584607121849</v>
      </c>
      <c r="R20" s="11">
        <f t="shared" si="5"/>
        <v>3.4886385073572699</v>
      </c>
      <c r="S20" s="11">
        <f t="shared" si="5"/>
        <v>3.3796185540023553</v>
      </c>
      <c r="T20" s="11">
        <f t="shared" ref="T20:BB27" si="8">((610.7)*10^((7.5*$B20)/(237.3+$B20))/1000)-((610.7)*10^((7.5*$B20)/(237.3+$B20))/1000)*(T$13/100)</f>
        <v>3.2705986006474403</v>
      </c>
      <c r="U20" s="11">
        <f t="shared" si="8"/>
        <v>3.1615786472925258</v>
      </c>
      <c r="V20" s="11">
        <f t="shared" si="8"/>
        <v>3.0525586939376113</v>
      </c>
      <c r="W20" s="11">
        <f t="shared" si="8"/>
        <v>2.9435387405826963</v>
      </c>
      <c r="X20" s="11">
        <f t="shared" si="8"/>
        <v>2.8345187872277822</v>
      </c>
      <c r="Y20" s="11">
        <f t="shared" si="8"/>
        <v>2.7254988338728672</v>
      </c>
      <c r="Z20" s="11">
        <f t="shared" si="8"/>
        <v>2.6164788805179522</v>
      </c>
      <c r="AA20" s="11">
        <f t="shared" si="8"/>
        <v>2.5074589271630376</v>
      </c>
      <c r="AB20" s="11">
        <f t="shared" si="8"/>
        <v>2.3984389738081227</v>
      </c>
      <c r="AC20" s="11">
        <f t="shared" si="8"/>
        <v>2.2894190204532086</v>
      </c>
      <c r="AD20" s="11">
        <f t="shared" si="8"/>
        <v>2.180399067098294</v>
      </c>
      <c r="AE20" s="11">
        <f t="shared" si="8"/>
        <v>2.071379113743379</v>
      </c>
      <c r="AF20" s="11">
        <f t="shared" si="8"/>
        <v>1.9623591603884645</v>
      </c>
      <c r="AG20" s="11">
        <f t="shared" si="8"/>
        <v>1.8533392070335495</v>
      </c>
      <c r="AH20" s="11">
        <f t="shared" si="8"/>
        <v>1.7443192536786349</v>
      </c>
      <c r="AI20" s="11">
        <f t="shared" si="8"/>
        <v>1.6352993003237204</v>
      </c>
      <c r="AJ20" s="11">
        <f t="shared" si="8"/>
        <v>1.5262793469688059</v>
      </c>
      <c r="AK20" s="11">
        <f t="shared" si="8"/>
        <v>1.4172593936138913</v>
      </c>
      <c r="AL20" s="11">
        <f t="shared" si="8"/>
        <v>1.3082394402589763</v>
      </c>
      <c r="AM20" s="11">
        <f t="shared" si="8"/>
        <v>1.1992194869040613</v>
      </c>
      <c r="AN20" s="11">
        <f t="shared" si="8"/>
        <v>1.0901995335491463</v>
      </c>
      <c r="AO20" s="11">
        <f t="shared" si="8"/>
        <v>0.98117958019423224</v>
      </c>
      <c r="AP20" s="11">
        <f t="shared" si="8"/>
        <v>0.87215962683931725</v>
      </c>
      <c r="AQ20" s="11">
        <f t="shared" si="8"/>
        <v>0.76313967348440315</v>
      </c>
      <c r="AR20" s="11">
        <f t="shared" si="8"/>
        <v>0.65411972012948816</v>
      </c>
      <c r="AS20" s="12">
        <f t="shared" si="8"/>
        <v>0.54509976677457317</v>
      </c>
      <c r="AT20" s="1">
        <f t="shared" si="8"/>
        <v>0.43607981341965818</v>
      </c>
      <c r="AU20" s="1">
        <f t="shared" si="8"/>
        <v>0.32705986006474408</v>
      </c>
      <c r="AV20" s="1">
        <f t="shared" si="8"/>
        <v>0.21803990670982998</v>
      </c>
      <c r="AW20" s="1">
        <f t="shared" si="8"/>
        <v>0.10901995335491499</v>
      </c>
      <c r="AX20" s="1">
        <f t="shared" si="8"/>
        <v>0</v>
      </c>
      <c r="AY20" s="1">
        <f t="shared" si="8"/>
        <v>-0.10901995335491499</v>
      </c>
      <c r="AZ20" s="1">
        <f t="shared" si="8"/>
        <v>-0.21803990670982998</v>
      </c>
      <c r="BA20" s="1">
        <f t="shared" si="8"/>
        <v>-0.32705986006474408</v>
      </c>
      <c r="BB20" s="1">
        <f t="shared" si="8"/>
        <v>0</v>
      </c>
      <c r="BC20" s="6">
        <f t="shared" si="6"/>
        <v>34.444444444444443</v>
      </c>
      <c r="BD20" s="3">
        <f t="shared" si="3"/>
        <v>94</v>
      </c>
    </row>
    <row r="21" spans="1:56">
      <c r="B21" s="6">
        <f t="shared" si="4"/>
        <v>33.333333333333336</v>
      </c>
      <c r="C21" s="3">
        <f t="shared" si="1"/>
        <v>92</v>
      </c>
      <c r="D21" s="10">
        <f t="shared" si="5"/>
        <v>4.8675521023967203</v>
      </c>
      <c r="E21" s="11">
        <f t="shared" si="5"/>
        <v>4.6113651496389982</v>
      </c>
      <c r="F21" s="11">
        <f t="shared" si="5"/>
        <v>4.5088903685359094</v>
      </c>
      <c r="G21" s="11">
        <f t="shared" si="5"/>
        <v>4.4064155874328206</v>
      </c>
      <c r="H21" s="11">
        <f t="shared" si="5"/>
        <v>4.3039408063297317</v>
      </c>
      <c r="I21" s="11">
        <f t="shared" si="5"/>
        <v>4.2014660252266429</v>
      </c>
      <c r="J21" s="11">
        <f t="shared" si="5"/>
        <v>4.0989912441235541</v>
      </c>
      <c r="K21" s="11">
        <f t="shared" si="5"/>
        <v>3.9965164630204653</v>
      </c>
      <c r="L21" s="11">
        <f t="shared" si="5"/>
        <v>3.8940416819173764</v>
      </c>
      <c r="M21" s="11">
        <f t="shared" si="5"/>
        <v>3.7915669008142876</v>
      </c>
      <c r="N21" s="11">
        <f t="shared" si="5"/>
        <v>3.6890921197111983</v>
      </c>
      <c r="O21" s="11">
        <f t="shared" si="5"/>
        <v>3.5866173386081099</v>
      </c>
      <c r="P21" s="11">
        <f t="shared" si="5"/>
        <v>3.4841425575050211</v>
      </c>
      <c r="Q21" s="11">
        <f t="shared" si="5"/>
        <v>3.3816677764019318</v>
      </c>
      <c r="R21" s="11">
        <f t="shared" si="5"/>
        <v>3.2791929952988434</v>
      </c>
      <c r="S21" s="11">
        <f t="shared" si="5"/>
        <v>3.1767182141957542</v>
      </c>
      <c r="T21" s="11">
        <f t="shared" si="8"/>
        <v>3.0742434330926653</v>
      </c>
      <c r="U21" s="11">
        <f t="shared" si="8"/>
        <v>2.9717686519895765</v>
      </c>
      <c r="V21" s="11">
        <f t="shared" si="8"/>
        <v>2.8692938708864877</v>
      </c>
      <c r="W21" s="11">
        <f t="shared" si="8"/>
        <v>2.7668190897833989</v>
      </c>
      <c r="X21" s="11">
        <f t="shared" si="8"/>
        <v>2.66434430868031</v>
      </c>
      <c r="Y21" s="11">
        <f t="shared" si="8"/>
        <v>2.5618695275772212</v>
      </c>
      <c r="Z21" s="11">
        <f t="shared" si="8"/>
        <v>2.4593947464741324</v>
      </c>
      <c r="AA21" s="11">
        <f t="shared" si="8"/>
        <v>2.3569199653710435</v>
      </c>
      <c r="AB21" s="11">
        <f t="shared" si="8"/>
        <v>2.2544451842679543</v>
      </c>
      <c r="AC21" s="11">
        <f t="shared" si="8"/>
        <v>2.1519704031648659</v>
      </c>
      <c r="AD21" s="11">
        <f t="shared" si="8"/>
        <v>2.049495622061777</v>
      </c>
      <c r="AE21" s="11">
        <f t="shared" si="8"/>
        <v>1.9470208409586882</v>
      </c>
      <c r="AF21" s="11">
        <f t="shared" si="8"/>
        <v>1.8445460598555994</v>
      </c>
      <c r="AG21" s="11">
        <f t="shared" si="8"/>
        <v>1.7420712787525101</v>
      </c>
      <c r="AH21" s="11">
        <f t="shared" si="8"/>
        <v>1.6395964976494213</v>
      </c>
      <c r="AI21" s="11">
        <f t="shared" si="8"/>
        <v>1.5371217165463329</v>
      </c>
      <c r="AJ21" s="11">
        <f t="shared" si="8"/>
        <v>1.4346469354432441</v>
      </c>
      <c r="AK21" s="11">
        <f t="shared" si="8"/>
        <v>1.3321721543401552</v>
      </c>
      <c r="AL21" s="11">
        <f t="shared" si="8"/>
        <v>1.229697373237066</v>
      </c>
      <c r="AM21" s="11">
        <f t="shared" si="8"/>
        <v>1.1272225921339771</v>
      </c>
      <c r="AN21" s="11">
        <f t="shared" si="8"/>
        <v>1.0247478110308883</v>
      </c>
      <c r="AO21" s="11">
        <f t="shared" si="8"/>
        <v>0.92227302992779947</v>
      </c>
      <c r="AP21" s="11">
        <f t="shared" si="8"/>
        <v>0.81979824882471064</v>
      </c>
      <c r="AQ21" s="11">
        <f t="shared" si="8"/>
        <v>0.71732346772162181</v>
      </c>
      <c r="AR21" s="11">
        <f t="shared" si="8"/>
        <v>0.61484868661853298</v>
      </c>
      <c r="AS21" s="12">
        <f t="shared" si="8"/>
        <v>0.51237390551544415</v>
      </c>
      <c r="AT21" s="1">
        <f t="shared" si="8"/>
        <v>0.40989912441235532</v>
      </c>
      <c r="AU21" s="1">
        <f t="shared" si="8"/>
        <v>0.30742434330926649</v>
      </c>
      <c r="AV21" s="1">
        <f t="shared" si="8"/>
        <v>0.20494956220617766</v>
      </c>
      <c r="AW21" s="1">
        <f t="shared" si="8"/>
        <v>0.10247478110308883</v>
      </c>
      <c r="AX21" s="1">
        <f t="shared" si="8"/>
        <v>0</v>
      </c>
      <c r="AY21" s="1">
        <f t="shared" si="8"/>
        <v>-0.10247478110308883</v>
      </c>
      <c r="AZ21" s="1">
        <f t="shared" si="8"/>
        <v>-0.20494956220617766</v>
      </c>
      <c r="BA21" s="1">
        <f t="shared" si="8"/>
        <v>-0.30742434330926649</v>
      </c>
      <c r="BB21" s="1">
        <f t="shared" si="8"/>
        <v>0</v>
      </c>
      <c r="BC21" s="6">
        <f t="shared" si="6"/>
        <v>33.333333333333336</v>
      </c>
      <c r="BD21" s="3">
        <f t="shared" si="3"/>
        <v>92</v>
      </c>
    </row>
    <row r="22" spans="1:56">
      <c r="B22" s="6">
        <f t="shared" si="4"/>
        <v>32.222222222222221</v>
      </c>
      <c r="C22" s="3">
        <f t="shared" si="1"/>
        <v>90</v>
      </c>
      <c r="D22" s="10">
        <f t="shared" si="5"/>
        <v>4.5729864594240279</v>
      </c>
      <c r="E22" s="11">
        <f t="shared" si="5"/>
        <v>4.3323029615596056</v>
      </c>
      <c r="F22" s="11">
        <f t="shared" si="5"/>
        <v>4.2360295624138367</v>
      </c>
      <c r="G22" s="11">
        <f t="shared" si="5"/>
        <v>4.1397561632680668</v>
      </c>
      <c r="H22" s="11">
        <f t="shared" si="5"/>
        <v>4.0434827641222979</v>
      </c>
      <c r="I22" s="11">
        <f t="shared" si="5"/>
        <v>3.9472093649765294</v>
      </c>
      <c r="J22" s="11">
        <f t="shared" si="5"/>
        <v>3.85093596583076</v>
      </c>
      <c r="K22" s="11">
        <f t="shared" si="5"/>
        <v>3.7546625666849911</v>
      </c>
      <c r="L22" s="11">
        <f t="shared" si="5"/>
        <v>3.6583891675392222</v>
      </c>
      <c r="M22" s="11">
        <f t="shared" si="5"/>
        <v>3.5621157683934532</v>
      </c>
      <c r="N22" s="11">
        <f t="shared" si="5"/>
        <v>3.4658423692476843</v>
      </c>
      <c r="O22" s="11">
        <f t="shared" si="5"/>
        <v>3.3695689701019154</v>
      </c>
      <c r="P22" s="11">
        <f t="shared" si="5"/>
        <v>3.2732955709561464</v>
      </c>
      <c r="Q22" s="11">
        <f t="shared" si="5"/>
        <v>3.177022171810377</v>
      </c>
      <c r="R22" s="11">
        <f t="shared" si="5"/>
        <v>3.0807487726646086</v>
      </c>
      <c r="S22" s="11">
        <f t="shared" si="5"/>
        <v>2.9844753735188392</v>
      </c>
      <c r="T22" s="11">
        <f t="shared" si="8"/>
        <v>2.8882019743730698</v>
      </c>
      <c r="U22" s="11">
        <f t="shared" si="8"/>
        <v>2.7919285752273013</v>
      </c>
      <c r="V22" s="11">
        <f t="shared" si="8"/>
        <v>2.6956551760815319</v>
      </c>
      <c r="W22" s="11">
        <f t="shared" si="8"/>
        <v>2.599381776935763</v>
      </c>
      <c r="X22" s="11">
        <f t="shared" si="8"/>
        <v>2.5031083777899941</v>
      </c>
      <c r="Y22" s="11">
        <f t="shared" si="8"/>
        <v>2.4068349786442251</v>
      </c>
      <c r="Z22" s="11">
        <f t="shared" si="8"/>
        <v>2.3105615794984562</v>
      </c>
      <c r="AA22" s="11">
        <f t="shared" si="8"/>
        <v>2.2142881803526868</v>
      </c>
      <c r="AB22" s="11">
        <f t="shared" si="8"/>
        <v>2.1180147812069179</v>
      </c>
      <c r="AC22" s="11">
        <f t="shared" si="8"/>
        <v>2.0217413820611494</v>
      </c>
      <c r="AD22" s="11">
        <f t="shared" si="8"/>
        <v>1.92546798291538</v>
      </c>
      <c r="AE22" s="11">
        <f t="shared" si="8"/>
        <v>1.8291945837696111</v>
      </c>
      <c r="AF22" s="11">
        <f t="shared" si="8"/>
        <v>1.7329211846238421</v>
      </c>
      <c r="AG22" s="11">
        <f t="shared" si="8"/>
        <v>1.6366477854780728</v>
      </c>
      <c r="AH22" s="11">
        <f t="shared" si="8"/>
        <v>1.5403743863323038</v>
      </c>
      <c r="AI22" s="11">
        <f t="shared" si="8"/>
        <v>1.4441009871865353</v>
      </c>
      <c r="AJ22" s="11">
        <f t="shared" si="8"/>
        <v>1.3478275880407664</v>
      </c>
      <c r="AK22" s="11">
        <f t="shared" si="8"/>
        <v>1.251554188894997</v>
      </c>
      <c r="AL22" s="11">
        <f t="shared" si="8"/>
        <v>1.1552807897492281</v>
      </c>
      <c r="AM22" s="11">
        <f t="shared" si="8"/>
        <v>1.0590073906034587</v>
      </c>
      <c r="AN22" s="11">
        <f t="shared" si="8"/>
        <v>0.96273399145768979</v>
      </c>
      <c r="AO22" s="11">
        <f t="shared" si="8"/>
        <v>0.8664605923119213</v>
      </c>
      <c r="AP22" s="11">
        <f t="shared" si="8"/>
        <v>0.77018719316615236</v>
      </c>
      <c r="AQ22" s="11">
        <f t="shared" si="8"/>
        <v>0.67391379402038343</v>
      </c>
      <c r="AR22" s="11">
        <f t="shared" si="8"/>
        <v>0.57764039487461361</v>
      </c>
      <c r="AS22" s="12">
        <f t="shared" si="8"/>
        <v>0.48136699572884467</v>
      </c>
      <c r="AT22" s="1">
        <f t="shared" si="8"/>
        <v>0.38509359658307574</v>
      </c>
      <c r="AU22" s="1">
        <f t="shared" si="8"/>
        <v>0.28882019743730769</v>
      </c>
      <c r="AV22" s="1">
        <f t="shared" si="8"/>
        <v>0.19254679829153787</v>
      </c>
      <c r="AW22" s="1">
        <f t="shared" si="8"/>
        <v>9.6273399145768934E-2</v>
      </c>
      <c r="AX22" s="1">
        <f t="shared" si="8"/>
        <v>0</v>
      </c>
      <c r="AY22" s="1">
        <f t="shared" si="8"/>
        <v>-9.6273399145768934E-2</v>
      </c>
      <c r="AZ22" s="1">
        <f t="shared" si="8"/>
        <v>-0.19254679829153787</v>
      </c>
      <c r="BA22" s="1">
        <f t="shared" si="8"/>
        <v>-0.28882019743730769</v>
      </c>
      <c r="BB22" s="1">
        <f t="shared" si="8"/>
        <v>0</v>
      </c>
      <c r="BC22" s="6">
        <f t="shared" si="6"/>
        <v>32.222222222222221</v>
      </c>
      <c r="BD22" s="3">
        <f t="shared" si="3"/>
        <v>90</v>
      </c>
    </row>
    <row r="23" spans="1:56">
      <c r="B23" s="6">
        <f t="shared" si="4"/>
        <v>31.111111111111114</v>
      </c>
      <c r="C23" s="3">
        <f t="shared" si="1"/>
        <v>88</v>
      </c>
      <c r="D23" s="10">
        <f t="shared" si="5"/>
        <v>4.2940269699001732</v>
      </c>
      <c r="E23" s="11">
        <f t="shared" si="5"/>
        <v>4.0680255504317424</v>
      </c>
      <c r="F23" s="11">
        <f t="shared" si="5"/>
        <v>3.9776249826443708</v>
      </c>
      <c r="G23" s="11">
        <f t="shared" si="5"/>
        <v>3.8872244148569983</v>
      </c>
      <c r="H23" s="11">
        <f t="shared" si="5"/>
        <v>3.7968238470696267</v>
      </c>
      <c r="I23" s="11">
        <f t="shared" si="5"/>
        <v>3.7064232792822547</v>
      </c>
      <c r="J23" s="11">
        <f t="shared" si="5"/>
        <v>3.6160227114948826</v>
      </c>
      <c r="K23" s="11">
        <f t="shared" si="5"/>
        <v>3.5256221437075101</v>
      </c>
      <c r="L23" s="11">
        <f t="shared" si="5"/>
        <v>3.4352215759201385</v>
      </c>
      <c r="M23" s="11">
        <f t="shared" si="5"/>
        <v>3.3448210081327661</v>
      </c>
      <c r="N23" s="11">
        <f t="shared" si="5"/>
        <v>3.254420440345394</v>
      </c>
      <c r="O23" s="11">
        <f t="shared" si="5"/>
        <v>3.164019872558022</v>
      </c>
      <c r="P23" s="11">
        <f t="shared" si="5"/>
        <v>3.0736193047706504</v>
      </c>
      <c r="Q23" s="11">
        <f t="shared" si="5"/>
        <v>2.9832187369832779</v>
      </c>
      <c r="R23" s="11">
        <f t="shared" si="5"/>
        <v>2.8928181691959063</v>
      </c>
      <c r="S23" s="11">
        <f t="shared" si="5"/>
        <v>2.8024176014085338</v>
      </c>
      <c r="T23" s="11">
        <f t="shared" si="8"/>
        <v>2.7120170336211618</v>
      </c>
      <c r="U23" s="11">
        <f t="shared" si="8"/>
        <v>2.6216164658337897</v>
      </c>
      <c r="V23" s="11">
        <f t="shared" si="8"/>
        <v>2.5312158980464177</v>
      </c>
      <c r="W23" s="11">
        <f t="shared" si="8"/>
        <v>2.4408153302590456</v>
      </c>
      <c r="X23" s="11">
        <f t="shared" si="8"/>
        <v>2.3504147624716736</v>
      </c>
      <c r="Y23" s="11">
        <f t="shared" si="8"/>
        <v>2.2600141946843015</v>
      </c>
      <c r="Z23" s="11">
        <f t="shared" si="8"/>
        <v>2.1696136268969295</v>
      </c>
      <c r="AA23" s="11">
        <f t="shared" si="8"/>
        <v>2.0792130591095574</v>
      </c>
      <c r="AB23" s="11">
        <f t="shared" si="8"/>
        <v>1.988812491322185</v>
      </c>
      <c r="AC23" s="11">
        <f t="shared" si="8"/>
        <v>1.8984119235348134</v>
      </c>
      <c r="AD23" s="11">
        <f t="shared" si="8"/>
        <v>1.8080113557474413</v>
      </c>
      <c r="AE23" s="11">
        <f t="shared" si="8"/>
        <v>1.7176107879600693</v>
      </c>
      <c r="AF23" s="11">
        <f t="shared" si="8"/>
        <v>1.6272102201726972</v>
      </c>
      <c r="AG23" s="11">
        <f t="shared" si="8"/>
        <v>1.5368096523853247</v>
      </c>
      <c r="AH23" s="11">
        <f t="shared" si="8"/>
        <v>1.4464090845979527</v>
      </c>
      <c r="AI23" s="11">
        <f t="shared" si="8"/>
        <v>1.3560085168105811</v>
      </c>
      <c r="AJ23" s="11">
        <f t="shared" si="8"/>
        <v>1.2656079490232091</v>
      </c>
      <c r="AK23" s="11">
        <f t="shared" si="8"/>
        <v>1.175207381235837</v>
      </c>
      <c r="AL23" s="11">
        <f t="shared" si="8"/>
        <v>1.0848068134484645</v>
      </c>
      <c r="AM23" s="11">
        <f t="shared" si="8"/>
        <v>0.99440624566109248</v>
      </c>
      <c r="AN23" s="11">
        <f t="shared" si="8"/>
        <v>0.90400567787372044</v>
      </c>
      <c r="AO23" s="11">
        <f t="shared" si="8"/>
        <v>0.81360511008634884</v>
      </c>
      <c r="AP23" s="11">
        <f t="shared" si="8"/>
        <v>0.72320454229897679</v>
      </c>
      <c r="AQ23" s="11">
        <f t="shared" si="8"/>
        <v>0.63280397451160431</v>
      </c>
      <c r="AR23" s="11">
        <f t="shared" si="8"/>
        <v>0.54240340672423226</v>
      </c>
      <c r="AS23" s="12">
        <f t="shared" si="8"/>
        <v>0.45200283893685977</v>
      </c>
      <c r="AT23" s="1">
        <f t="shared" si="8"/>
        <v>0.36160227114948817</v>
      </c>
      <c r="AU23" s="1">
        <f t="shared" si="8"/>
        <v>0.27120170336211658</v>
      </c>
      <c r="AV23" s="1">
        <f t="shared" si="8"/>
        <v>0.18080113557474409</v>
      </c>
      <c r="AW23" s="1">
        <f t="shared" si="8"/>
        <v>9.0400567787372488E-2</v>
      </c>
      <c r="AX23" s="1">
        <f t="shared" si="8"/>
        <v>0</v>
      </c>
      <c r="AY23" s="1">
        <f t="shared" si="8"/>
        <v>-9.0400567787372488E-2</v>
      </c>
      <c r="AZ23" s="1">
        <f t="shared" si="8"/>
        <v>-0.18080113557474409</v>
      </c>
      <c r="BA23" s="1">
        <f t="shared" si="8"/>
        <v>-0.27120170336211658</v>
      </c>
      <c r="BB23" s="1">
        <f t="shared" si="8"/>
        <v>0</v>
      </c>
      <c r="BC23" s="6">
        <f t="shared" si="6"/>
        <v>31.111111111111114</v>
      </c>
      <c r="BD23" s="3">
        <f t="shared" si="3"/>
        <v>88</v>
      </c>
    </row>
    <row r="24" spans="1:56">
      <c r="B24" s="6">
        <f t="shared" si="4"/>
        <v>30</v>
      </c>
      <c r="C24" s="3">
        <f t="shared" si="1"/>
        <v>86</v>
      </c>
      <c r="D24" s="10">
        <f t="shared" si="5"/>
        <v>4.0299751395365782</v>
      </c>
      <c r="E24" s="11">
        <f t="shared" si="5"/>
        <v>3.8178711848241265</v>
      </c>
      <c r="F24" s="11">
        <f t="shared" si="5"/>
        <v>3.7330296029391459</v>
      </c>
      <c r="G24" s="11">
        <f t="shared" si="5"/>
        <v>3.6481880210541653</v>
      </c>
      <c r="H24" s="11">
        <f t="shared" si="5"/>
        <v>3.5633464391691847</v>
      </c>
      <c r="I24" s="11">
        <f t="shared" si="5"/>
        <v>3.4785048572842041</v>
      </c>
      <c r="J24" s="11">
        <f t="shared" si="5"/>
        <v>3.3936632753992235</v>
      </c>
      <c r="K24" s="11">
        <f t="shared" si="5"/>
        <v>3.3088216935142429</v>
      </c>
      <c r="L24" s="11">
        <f t="shared" si="5"/>
        <v>3.2239801116292623</v>
      </c>
      <c r="M24" s="11">
        <f t="shared" si="5"/>
        <v>3.1391385297442818</v>
      </c>
      <c r="N24" s="11">
        <f t="shared" si="5"/>
        <v>3.0542969478593012</v>
      </c>
      <c r="O24" s="11">
        <f t="shared" si="5"/>
        <v>2.9694553659743206</v>
      </c>
      <c r="P24" s="11">
        <f t="shared" si="5"/>
        <v>2.88461378408934</v>
      </c>
      <c r="Q24" s="11">
        <f t="shared" si="5"/>
        <v>2.7997722022043594</v>
      </c>
      <c r="R24" s="11">
        <f t="shared" si="5"/>
        <v>2.7149306203193788</v>
      </c>
      <c r="S24" s="11">
        <f t="shared" si="5"/>
        <v>2.6300890384343982</v>
      </c>
      <c r="T24" s="11">
        <f t="shared" si="8"/>
        <v>2.5452474565494176</v>
      </c>
      <c r="U24" s="11">
        <f t="shared" si="8"/>
        <v>2.4604058746644371</v>
      </c>
      <c r="V24" s="11">
        <f t="shared" si="8"/>
        <v>2.3755642927794565</v>
      </c>
      <c r="W24" s="11">
        <f t="shared" si="8"/>
        <v>2.2907227108944759</v>
      </c>
      <c r="X24" s="11">
        <f t="shared" si="8"/>
        <v>2.2058811290094953</v>
      </c>
      <c r="Y24" s="11">
        <f t="shared" si="8"/>
        <v>2.1210395471245147</v>
      </c>
      <c r="Z24" s="11">
        <f t="shared" si="8"/>
        <v>2.0361979652395341</v>
      </c>
      <c r="AA24" s="11">
        <f t="shared" si="8"/>
        <v>1.9513563833545535</v>
      </c>
      <c r="AB24" s="11">
        <f t="shared" si="8"/>
        <v>1.8665148014695725</v>
      </c>
      <c r="AC24" s="11">
        <f t="shared" si="8"/>
        <v>1.7816732195845923</v>
      </c>
      <c r="AD24" s="11">
        <f t="shared" si="8"/>
        <v>1.6968316376996118</v>
      </c>
      <c r="AE24" s="11">
        <f t="shared" si="8"/>
        <v>1.6119900558146312</v>
      </c>
      <c r="AF24" s="11">
        <f t="shared" si="8"/>
        <v>1.5271484739296506</v>
      </c>
      <c r="AG24" s="11">
        <f t="shared" si="8"/>
        <v>1.44230689204467</v>
      </c>
      <c r="AH24" s="11">
        <f t="shared" si="8"/>
        <v>1.3574653101596894</v>
      </c>
      <c r="AI24" s="11">
        <f t="shared" si="8"/>
        <v>1.2726237282747088</v>
      </c>
      <c r="AJ24" s="11">
        <f t="shared" si="8"/>
        <v>1.1877821463897282</v>
      </c>
      <c r="AK24" s="11">
        <f t="shared" si="8"/>
        <v>1.1029405645047476</v>
      </c>
      <c r="AL24" s="11">
        <f t="shared" si="8"/>
        <v>1.0180989826197671</v>
      </c>
      <c r="AM24" s="11">
        <f t="shared" si="8"/>
        <v>0.93325740073478647</v>
      </c>
      <c r="AN24" s="11">
        <f t="shared" si="8"/>
        <v>0.84841581884980588</v>
      </c>
      <c r="AO24" s="11">
        <f t="shared" si="8"/>
        <v>0.76357423696482529</v>
      </c>
      <c r="AP24" s="11">
        <f t="shared" si="8"/>
        <v>0.6787326550798447</v>
      </c>
      <c r="AQ24" s="11">
        <f t="shared" si="8"/>
        <v>0.59389107319486412</v>
      </c>
      <c r="AR24" s="11">
        <f t="shared" si="8"/>
        <v>0.50904949130988353</v>
      </c>
      <c r="AS24" s="12">
        <f t="shared" si="8"/>
        <v>0.42420790942490294</v>
      </c>
      <c r="AT24" s="1">
        <f t="shared" si="8"/>
        <v>0.33936632753992235</v>
      </c>
      <c r="AU24" s="1">
        <f t="shared" si="8"/>
        <v>0.25452474565494221</v>
      </c>
      <c r="AV24" s="1">
        <f t="shared" si="8"/>
        <v>0.16968316376996118</v>
      </c>
      <c r="AW24" s="1">
        <f t="shared" si="8"/>
        <v>8.4841581884981032E-2</v>
      </c>
      <c r="AX24" s="1">
        <f t="shared" si="8"/>
        <v>0</v>
      </c>
      <c r="AY24" s="1">
        <f t="shared" si="8"/>
        <v>-8.4841581884981032E-2</v>
      </c>
      <c r="AZ24" s="1">
        <f t="shared" si="8"/>
        <v>-0.16968316376996118</v>
      </c>
      <c r="BA24" s="1">
        <f t="shared" si="8"/>
        <v>-0.25452474565494221</v>
      </c>
      <c r="BB24" s="1">
        <f t="shared" si="8"/>
        <v>0</v>
      </c>
      <c r="BC24" s="6">
        <f t="shared" si="6"/>
        <v>30</v>
      </c>
      <c r="BD24" s="3">
        <f t="shared" si="3"/>
        <v>86</v>
      </c>
    </row>
    <row r="25" spans="1:56">
      <c r="B25" s="6">
        <f t="shared" si="4"/>
        <v>28.888888888888889</v>
      </c>
      <c r="C25" s="3">
        <f t="shared" si="1"/>
        <v>84</v>
      </c>
      <c r="D25" s="10">
        <f t="shared" si="5"/>
        <v>3.7801572584648606</v>
      </c>
      <c r="E25" s="11">
        <f t="shared" si="5"/>
        <v>3.5812016132824995</v>
      </c>
      <c r="F25" s="11">
        <f t="shared" si="5"/>
        <v>3.5016193552095549</v>
      </c>
      <c r="G25" s="11">
        <f t="shared" si="5"/>
        <v>3.4220370971366108</v>
      </c>
      <c r="H25" s="11">
        <f t="shared" si="5"/>
        <v>3.3424548390636661</v>
      </c>
      <c r="I25" s="11">
        <f t="shared" si="5"/>
        <v>3.262872580990722</v>
      </c>
      <c r="J25" s="11">
        <f t="shared" si="5"/>
        <v>3.1832903229177774</v>
      </c>
      <c r="K25" s="11">
        <f t="shared" si="5"/>
        <v>3.1037080648448327</v>
      </c>
      <c r="L25" s="11">
        <f t="shared" si="5"/>
        <v>3.0241258067718886</v>
      </c>
      <c r="M25" s="11">
        <f t="shared" si="5"/>
        <v>2.944543548698944</v>
      </c>
      <c r="N25" s="11">
        <f t="shared" si="5"/>
        <v>2.8649612906259998</v>
      </c>
      <c r="O25" s="11">
        <f t="shared" si="5"/>
        <v>2.7853790325530552</v>
      </c>
      <c r="P25" s="11">
        <f t="shared" si="5"/>
        <v>2.7057967744801106</v>
      </c>
      <c r="Q25" s="11">
        <f t="shared" si="5"/>
        <v>2.626214516407166</v>
      </c>
      <c r="R25" s="11">
        <f t="shared" si="5"/>
        <v>2.5466322583342222</v>
      </c>
      <c r="S25" s="11">
        <f t="shared" si="5"/>
        <v>2.4670500002612776</v>
      </c>
      <c r="T25" s="11">
        <f t="shared" si="8"/>
        <v>2.387467742188333</v>
      </c>
      <c r="U25" s="11">
        <f t="shared" si="8"/>
        <v>2.3078854841153884</v>
      </c>
      <c r="V25" s="11">
        <f t="shared" si="8"/>
        <v>2.2283032260424442</v>
      </c>
      <c r="W25" s="11">
        <f t="shared" si="8"/>
        <v>2.1487209679694996</v>
      </c>
      <c r="X25" s="11">
        <f t="shared" si="8"/>
        <v>2.0691387098965555</v>
      </c>
      <c r="Y25" s="11">
        <f t="shared" si="8"/>
        <v>1.9895564518236108</v>
      </c>
      <c r="Z25" s="11">
        <f t="shared" si="8"/>
        <v>1.9099741937506662</v>
      </c>
      <c r="AA25" s="11">
        <f t="shared" si="8"/>
        <v>1.8303919356777216</v>
      </c>
      <c r="AB25" s="11">
        <f t="shared" si="8"/>
        <v>1.7508096776047775</v>
      </c>
      <c r="AC25" s="11">
        <f t="shared" si="8"/>
        <v>1.6712274195318333</v>
      </c>
      <c r="AD25" s="11">
        <f t="shared" si="8"/>
        <v>1.5916451614588887</v>
      </c>
      <c r="AE25" s="11">
        <f t="shared" si="8"/>
        <v>1.5120629033859441</v>
      </c>
      <c r="AF25" s="11">
        <f t="shared" si="8"/>
        <v>1.4324806453129999</v>
      </c>
      <c r="AG25" s="11">
        <f t="shared" si="8"/>
        <v>1.3528983872400553</v>
      </c>
      <c r="AH25" s="11">
        <f t="shared" si="8"/>
        <v>1.2733161291671107</v>
      </c>
      <c r="AI25" s="11">
        <f t="shared" si="8"/>
        <v>1.1937338710941665</v>
      </c>
      <c r="AJ25" s="11">
        <f t="shared" si="8"/>
        <v>1.1141516130212223</v>
      </c>
      <c r="AK25" s="11">
        <f t="shared" si="8"/>
        <v>1.0345693549482777</v>
      </c>
      <c r="AL25" s="11">
        <f t="shared" si="8"/>
        <v>0.95498709687533312</v>
      </c>
      <c r="AM25" s="11">
        <f t="shared" si="8"/>
        <v>0.87540483880238851</v>
      </c>
      <c r="AN25" s="11">
        <f t="shared" si="8"/>
        <v>0.79582258072944434</v>
      </c>
      <c r="AO25" s="11">
        <f t="shared" si="8"/>
        <v>0.71624032265650017</v>
      </c>
      <c r="AP25" s="11">
        <f t="shared" si="8"/>
        <v>0.63665806458355556</v>
      </c>
      <c r="AQ25" s="11">
        <f t="shared" si="8"/>
        <v>0.55707580651061095</v>
      </c>
      <c r="AR25" s="11">
        <f t="shared" si="8"/>
        <v>0.47749354843766678</v>
      </c>
      <c r="AS25" s="12">
        <f t="shared" si="8"/>
        <v>0.39791129036472217</v>
      </c>
      <c r="AT25" s="1">
        <f t="shared" si="8"/>
        <v>0.31832903229177756</v>
      </c>
      <c r="AU25" s="1">
        <f t="shared" si="8"/>
        <v>0.23874677421883339</v>
      </c>
      <c r="AV25" s="1">
        <f t="shared" si="8"/>
        <v>0.15916451614588922</v>
      </c>
      <c r="AW25" s="1">
        <f t="shared" si="8"/>
        <v>7.9582258072944612E-2</v>
      </c>
      <c r="AX25" s="1">
        <f t="shared" si="8"/>
        <v>0</v>
      </c>
      <c r="AY25" s="1">
        <f t="shared" si="8"/>
        <v>-7.9582258072944612E-2</v>
      </c>
      <c r="AZ25" s="1">
        <f t="shared" si="8"/>
        <v>-0.15916451614588922</v>
      </c>
      <c r="BA25" s="1">
        <f t="shared" si="8"/>
        <v>-0.23874677421883383</v>
      </c>
      <c r="BB25" s="1">
        <f t="shared" si="8"/>
        <v>0</v>
      </c>
      <c r="BC25" s="6">
        <f t="shared" si="6"/>
        <v>28.888888888888889</v>
      </c>
      <c r="BD25" s="3">
        <f t="shared" si="3"/>
        <v>84</v>
      </c>
    </row>
    <row r="26" spans="1:56">
      <c r="B26" s="6">
        <f t="shared" si="4"/>
        <v>27.777777777777779</v>
      </c>
      <c r="C26" s="3">
        <f t="shared" si="1"/>
        <v>82</v>
      </c>
      <c r="D26" s="10">
        <f t="shared" si="5"/>
        <v>3.5439237990936374</v>
      </c>
      <c r="E26" s="11">
        <f t="shared" si="5"/>
        <v>3.3574014938781831</v>
      </c>
      <c r="F26" s="11">
        <f t="shared" si="5"/>
        <v>3.282792571792001</v>
      </c>
      <c r="G26" s="11">
        <f t="shared" si="5"/>
        <v>3.2081836497058194</v>
      </c>
      <c r="H26" s="11">
        <f t="shared" si="5"/>
        <v>3.1335747276196373</v>
      </c>
      <c r="I26" s="11">
        <f t="shared" si="5"/>
        <v>3.0589658055334557</v>
      </c>
      <c r="J26" s="11">
        <f t="shared" si="5"/>
        <v>2.9843568834472736</v>
      </c>
      <c r="K26" s="11">
        <f t="shared" si="5"/>
        <v>2.9097479613610919</v>
      </c>
      <c r="L26" s="11">
        <f t="shared" si="5"/>
        <v>2.8351390392749103</v>
      </c>
      <c r="M26" s="11">
        <f t="shared" si="5"/>
        <v>2.7605301171887282</v>
      </c>
      <c r="N26" s="11">
        <f t="shared" si="5"/>
        <v>2.6859211951025461</v>
      </c>
      <c r="O26" s="11">
        <f t="shared" si="5"/>
        <v>2.6113122730163645</v>
      </c>
      <c r="P26" s="11">
        <f t="shared" si="5"/>
        <v>2.5367033509301828</v>
      </c>
      <c r="Q26" s="11">
        <f t="shared" si="5"/>
        <v>2.4620944288440008</v>
      </c>
      <c r="R26" s="11">
        <f t="shared" si="5"/>
        <v>2.3874855067578191</v>
      </c>
      <c r="S26" s="11">
        <f t="shared" si="5"/>
        <v>2.312876584671637</v>
      </c>
      <c r="T26" s="11">
        <f t="shared" si="8"/>
        <v>2.2382676625854554</v>
      </c>
      <c r="U26" s="11">
        <f t="shared" si="8"/>
        <v>2.1636587404992733</v>
      </c>
      <c r="V26" s="11">
        <f t="shared" si="8"/>
        <v>2.0890498184130917</v>
      </c>
      <c r="W26" s="11">
        <f t="shared" si="8"/>
        <v>2.01444089632691</v>
      </c>
      <c r="X26" s="11">
        <f t="shared" si="8"/>
        <v>1.939831974240728</v>
      </c>
      <c r="Y26" s="11">
        <f t="shared" si="8"/>
        <v>1.8652230521545461</v>
      </c>
      <c r="Z26" s="11">
        <f t="shared" si="8"/>
        <v>1.7906141300683642</v>
      </c>
      <c r="AA26" s="11">
        <f t="shared" si="8"/>
        <v>1.7160052079821821</v>
      </c>
      <c r="AB26" s="11">
        <f t="shared" si="8"/>
        <v>1.6413962858960005</v>
      </c>
      <c r="AC26" s="11">
        <f t="shared" si="8"/>
        <v>1.5667873638098189</v>
      </c>
      <c r="AD26" s="11">
        <f t="shared" si="8"/>
        <v>1.4921784417236368</v>
      </c>
      <c r="AE26" s="11">
        <f t="shared" si="8"/>
        <v>1.4175695196374551</v>
      </c>
      <c r="AF26" s="11">
        <f t="shared" si="8"/>
        <v>1.3429605975512731</v>
      </c>
      <c r="AG26" s="11">
        <f t="shared" si="8"/>
        <v>1.2683516754650914</v>
      </c>
      <c r="AH26" s="11">
        <f t="shared" si="8"/>
        <v>1.1937427533789093</v>
      </c>
      <c r="AI26" s="11">
        <f t="shared" si="8"/>
        <v>1.1191338312927277</v>
      </c>
      <c r="AJ26" s="11">
        <f t="shared" si="8"/>
        <v>1.0445249092065461</v>
      </c>
      <c r="AK26" s="11">
        <f t="shared" si="8"/>
        <v>0.96991598712036398</v>
      </c>
      <c r="AL26" s="11">
        <f t="shared" si="8"/>
        <v>0.89530706503418189</v>
      </c>
      <c r="AM26" s="11">
        <f t="shared" si="8"/>
        <v>0.82069814294800025</v>
      </c>
      <c r="AN26" s="11">
        <f t="shared" si="8"/>
        <v>0.74608922086181817</v>
      </c>
      <c r="AO26" s="11">
        <f t="shared" si="8"/>
        <v>0.67148029877563697</v>
      </c>
      <c r="AP26" s="11">
        <f t="shared" si="8"/>
        <v>0.59687137668945489</v>
      </c>
      <c r="AQ26" s="11">
        <f t="shared" si="8"/>
        <v>0.52226245460327281</v>
      </c>
      <c r="AR26" s="11">
        <f t="shared" si="8"/>
        <v>0.44765353251709117</v>
      </c>
      <c r="AS26" s="12">
        <f t="shared" si="8"/>
        <v>0.37304461043090908</v>
      </c>
      <c r="AT26" s="1">
        <f t="shared" si="8"/>
        <v>0.29843568834472745</v>
      </c>
      <c r="AU26" s="1">
        <f t="shared" si="8"/>
        <v>0.22382676625854581</v>
      </c>
      <c r="AV26" s="1">
        <f t="shared" si="8"/>
        <v>0.14921784417236372</v>
      </c>
      <c r="AW26" s="1">
        <f t="shared" si="8"/>
        <v>7.4608922086182083E-2</v>
      </c>
      <c r="AX26" s="1">
        <f t="shared" si="8"/>
        <v>0</v>
      </c>
      <c r="AY26" s="1">
        <f t="shared" si="8"/>
        <v>-7.4608922086182083E-2</v>
      </c>
      <c r="AZ26" s="1">
        <f t="shared" si="8"/>
        <v>-0.14921784417236372</v>
      </c>
      <c r="BA26" s="1">
        <f t="shared" si="8"/>
        <v>-0.22382676625854581</v>
      </c>
      <c r="BB26" s="1">
        <f t="shared" si="8"/>
        <v>0</v>
      </c>
      <c r="BC26" s="6">
        <f t="shared" si="6"/>
        <v>27.777777777777779</v>
      </c>
      <c r="BD26" s="3">
        <f t="shared" si="3"/>
        <v>82</v>
      </c>
    </row>
    <row r="27" spans="1:56">
      <c r="B27" s="6">
        <f t="shared" si="4"/>
        <v>26.666666666666668</v>
      </c>
      <c r="C27" s="3">
        <f t="shared" si="1"/>
        <v>80</v>
      </c>
      <c r="D27" s="10">
        <f t="shared" si="5"/>
        <v>3.320648818898519</v>
      </c>
      <c r="E27" s="11">
        <f t="shared" si="5"/>
        <v>3.1458778284301756</v>
      </c>
      <c r="F27" s="11">
        <f t="shared" si="5"/>
        <v>3.0759694322428386</v>
      </c>
      <c r="G27" s="11">
        <f t="shared" si="5"/>
        <v>3.0060610360555011</v>
      </c>
      <c r="H27" s="11">
        <f t="shared" si="5"/>
        <v>2.9361526398681641</v>
      </c>
      <c r="I27" s="11">
        <f t="shared" si="5"/>
        <v>2.8662442436808266</v>
      </c>
      <c r="J27" s="11">
        <f t="shared" si="5"/>
        <v>2.7963358474934896</v>
      </c>
      <c r="K27" s="11">
        <f t="shared" si="5"/>
        <v>2.7264274513061526</v>
      </c>
      <c r="L27" s="11">
        <f t="shared" si="5"/>
        <v>2.6565190551188151</v>
      </c>
      <c r="M27" s="11">
        <f t="shared" si="5"/>
        <v>2.5866106589314777</v>
      </c>
      <c r="N27" s="11">
        <f t="shared" si="5"/>
        <v>2.5167022627441407</v>
      </c>
      <c r="O27" s="11">
        <f t="shared" si="5"/>
        <v>2.4467938665568036</v>
      </c>
      <c r="P27" s="11">
        <f t="shared" si="5"/>
        <v>2.3768854703694662</v>
      </c>
      <c r="Q27" s="11">
        <f t="shared" si="5"/>
        <v>2.3069770741821287</v>
      </c>
      <c r="R27" s="11">
        <f t="shared" si="5"/>
        <v>2.2370686779947917</v>
      </c>
      <c r="S27" s="11">
        <f t="shared" si="5"/>
        <v>2.1671602818074547</v>
      </c>
      <c r="T27" s="11">
        <f t="shared" si="8"/>
        <v>2.0972518856201172</v>
      </c>
      <c r="U27" s="11">
        <f t="shared" si="8"/>
        <v>2.0273434894327798</v>
      </c>
      <c r="V27" s="11">
        <f t="shared" si="8"/>
        <v>1.9574350932454427</v>
      </c>
      <c r="W27" s="11">
        <f t="shared" si="8"/>
        <v>1.8875266970581055</v>
      </c>
      <c r="X27" s="11">
        <f t="shared" si="8"/>
        <v>1.8176183008707683</v>
      </c>
      <c r="Y27" s="11">
        <f t="shared" si="8"/>
        <v>1.747709904683431</v>
      </c>
      <c r="Z27" s="11">
        <f t="shared" si="8"/>
        <v>1.6778015084960938</v>
      </c>
      <c r="AA27" s="11">
        <f t="shared" si="8"/>
        <v>1.6078931123087563</v>
      </c>
      <c r="AB27" s="11">
        <f t="shared" si="8"/>
        <v>1.5379847161214191</v>
      </c>
      <c r="AC27" s="11">
        <f t="shared" si="8"/>
        <v>1.4680763199340823</v>
      </c>
      <c r="AD27" s="11">
        <f t="shared" ref="AD27:BB27" si="9">((610.7)*10^((7.5*$B27)/(237.3+$B27))/1000)-((610.7)*10^((7.5*$B27)/(237.3+$B27))/1000)*(AD$13/100)</f>
        <v>1.3981679237467448</v>
      </c>
      <c r="AE27" s="11">
        <f t="shared" si="9"/>
        <v>1.3282595275594078</v>
      </c>
      <c r="AF27" s="11">
        <f t="shared" si="9"/>
        <v>1.2583511313720703</v>
      </c>
      <c r="AG27" s="11">
        <f t="shared" si="9"/>
        <v>1.1884427351847329</v>
      </c>
      <c r="AH27" s="11">
        <f t="shared" si="9"/>
        <v>1.1185343389973958</v>
      </c>
      <c r="AI27" s="11">
        <f t="shared" si="9"/>
        <v>1.0486259428100588</v>
      </c>
      <c r="AJ27" s="11">
        <f t="shared" si="9"/>
        <v>0.97871754662272137</v>
      </c>
      <c r="AK27" s="11">
        <f t="shared" si="9"/>
        <v>0.90880915043538435</v>
      </c>
      <c r="AL27" s="11">
        <f t="shared" si="9"/>
        <v>0.83890075424804689</v>
      </c>
      <c r="AM27" s="11">
        <f t="shared" si="9"/>
        <v>0.76899235806070942</v>
      </c>
      <c r="AN27" s="11">
        <f t="shared" si="9"/>
        <v>0.69908396187337241</v>
      </c>
      <c r="AO27" s="11">
        <f t="shared" si="9"/>
        <v>0.62917556568603539</v>
      </c>
      <c r="AP27" s="11">
        <f t="shared" si="9"/>
        <v>0.55926716949869792</v>
      </c>
      <c r="AQ27" s="11">
        <f t="shared" si="9"/>
        <v>0.48935877331136091</v>
      </c>
      <c r="AR27" s="11">
        <f t="shared" si="9"/>
        <v>0.41945037712402344</v>
      </c>
      <c r="AS27" s="12">
        <f t="shared" si="9"/>
        <v>0.34954198093668598</v>
      </c>
      <c r="AT27" s="1">
        <f t="shared" si="9"/>
        <v>0.27963358474934896</v>
      </c>
      <c r="AU27" s="1">
        <f t="shared" si="9"/>
        <v>0.20972518856201194</v>
      </c>
      <c r="AV27" s="1">
        <f t="shared" si="9"/>
        <v>0.13981679237467448</v>
      </c>
      <c r="AW27" s="1">
        <f t="shared" si="9"/>
        <v>6.9908396187337463E-2</v>
      </c>
      <c r="AX27" s="1">
        <f t="shared" si="9"/>
        <v>0</v>
      </c>
      <c r="AY27" s="1">
        <f t="shared" si="9"/>
        <v>-6.9908396187337463E-2</v>
      </c>
      <c r="AZ27" s="1">
        <f t="shared" si="9"/>
        <v>-0.13981679237467448</v>
      </c>
      <c r="BA27" s="1">
        <f t="shared" si="9"/>
        <v>-0.20972518856201194</v>
      </c>
      <c r="BB27" s="1">
        <f t="shared" si="9"/>
        <v>0</v>
      </c>
      <c r="BC27" s="6">
        <f t="shared" si="6"/>
        <v>26.666666666666668</v>
      </c>
      <c r="BD27" s="3">
        <f t="shared" si="3"/>
        <v>80</v>
      </c>
    </row>
    <row r="28" spans="1:56">
      <c r="B28" s="6">
        <f t="shared" si="4"/>
        <v>25.555555555555557</v>
      </c>
      <c r="C28" s="3">
        <f t="shared" si="1"/>
        <v>78</v>
      </c>
      <c r="D28" s="10">
        <f t="shared" si="5"/>
        <v>3.1097293683852949</v>
      </c>
      <c r="E28" s="11">
        <f t="shared" si="5"/>
        <v>2.9460594016281738</v>
      </c>
      <c r="F28" s="11">
        <f t="shared" si="5"/>
        <v>2.8805914149253256</v>
      </c>
      <c r="G28" s="11">
        <f t="shared" si="5"/>
        <v>2.8151234282224773</v>
      </c>
      <c r="H28" s="11">
        <f t="shared" si="5"/>
        <v>2.749655441519629</v>
      </c>
      <c r="I28" s="11">
        <f t="shared" si="5"/>
        <v>2.6841874548167808</v>
      </c>
      <c r="J28" s="11">
        <f t="shared" si="5"/>
        <v>2.6187194681139325</v>
      </c>
      <c r="K28" s="11">
        <f t="shared" si="5"/>
        <v>2.5532514814110843</v>
      </c>
      <c r="L28" s="11">
        <f t="shared" si="5"/>
        <v>2.487783494708236</v>
      </c>
      <c r="M28" s="11">
        <f t="shared" si="5"/>
        <v>2.4223155080053873</v>
      </c>
      <c r="N28" s="11">
        <f t="shared" si="5"/>
        <v>2.3568475213025391</v>
      </c>
      <c r="O28" s="11">
        <f t="shared" si="5"/>
        <v>2.2913795345996908</v>
      </c>
      <c r="P28" s="11">
        <f t="shared" si="5"/>
        <v>2.2259115478968425</v>
      </c>
      <c r="Q28" s="11">
        <f t="shared" si="5"/>
        <v>2.1604435611939943</v>
      </c>
      <c r="R28" s="11">
        <f t="shared" si="5"/>
        <v>2.094975574491146</v>
      </c>
      <c r="S28" s="11">
        <f t="shared" si="5"/>
        <v>2.0295075877882978</v>
      </c>
      <c r="T28" s="11">
        <f t="shared" ref="T28:BB34" si="10">((610.7)*10^((7.5*$B28)/(237.3+$B28))/1000)-((610.7)*10^((7.5*$B28)/(237.3+$B28))/1000)*(T$13/100)</f>
        <v>1.9640396010854493</v>
      </c>
      <c r="U28" s="11">
        <f t="shared" si="10"/>
        <v>1.898571614382601</v>
      </c>
      <c r="V28" s="11">
        <f t="shared" si="10"/>
        <v>1.8331036276797528</v>
      </c>
      <c r="W28" s="11">
        <f t="shared" si="10"/>
        <v>1.7676356409769043</v>
      </c>
      <c r="X28" s="11">
        <f t="shared" si="10"/>
        <v>1.7021676542740563</v>
      </c>
      <c r="Y28" s="11">
        <f t="shared" si="10"/>
        <v>1.6366996675712078</v>
      </c>
      <c r="Z28" s="11">
        <f t="shared" si="10"/>
        <v>1.5712316808683593</v>
      </c>
      <c r="AA28" s="11">
        <f t="shared" si="10"/>
        <v>1.505763694165511</v>
      </c>
      <c r="AB28" s="11">
        <f t="shared" si="10"/>
        <v>1.4402957074626626</v>
      </c>
      <c r="AC28" s="11">
        <f t="shared" si="10"/>
        <v>1.3748277207598147</v>
      </c>
      <c r="AD28" s="11">
        <f t="shared" si="10"/>
        <v>1.3093597340569663</v>
      </c>
      <c r="AE28" s="11">
        <f t="shared" si="10"/>
        <v>1.2438917473541178</v>
      </c>
      <c r="AF28" s="11">
        <f t="shared" si="10"/>
        <v>1.1784237606512695</v>
      </c>
      <c r="AG28" s="11">
        <f t="shared" si="10"/>
        <v>1.1129557739484213</v>
      </c>
      <c r="AH28" s="11">
        <f t="shared" si="10"/>
        <v>1.047487787245573</v>
      </c>
      <c r="AI28" s="11">
        <f t="shared" si="10"/>
        <v>0.98201980054272475</v>
      </c>
      <c r="AJ28" s="11">
        <f t="shared" si="10"/>
        <v>0.91655181383987649</v>
      </c>
      <c r="AK28" s="11">
        <f t="shared" si="10"/>
        <v>0.85108382713702824</v>
      </c>
      <c r="AL28" s="11">
        <f t="shared" si="10"/>
        <v>0.78561584043417954</v>
      </c>
      <c r="AM28" s="11">
        <f t="shared" si="10"/>
        <v>0.72014785373133128</v>
      </c>
      <c r="AN28" s="11">
        <f t="shared" si="10"/>
        <v>0.65467986702848302</v>
      </c>
      <c r="AO28" s="11">
        <f t="shared" si="10"/>
        <v>0.58921188032563476</v>
      </c>
      <c r="AP28" s="11">
        <f t="shared" si="10"/>
        <v>0.5237438936227865</v>
      </c>
      <c r="AQ28" s="11">
        <f t="shared" si="10"/>
        <v>0.45827590691993825</v>
      </c>
      <c r="AR28" s="11">
        <f t="shared" si="10"/>
        <v>0.39280792021708999</v>
      </c>
      <c r="AS28" s="12">
        <f t="shared" si="10"/>
        <v>0.32733993351424129</v>
      </c>
      <c r="AT28" s="1">
        <f t="shared" si="10"/>
        <v>0.26187194681139303</v>
      </c>
      <c r="AU28" s="1">
        <f t="shared" si="10"/>
        <v>0.19640396010854522</v>
      </c>
      <c r="AV28" s="1">
        <f t="shared" si="10"/>
        <v>0.13093597340569696</v>
      </c>
      <c r="AW28" s="1">
        <f t="shared" si="10"/>
        <v>6.5467986702848258E-2</v>
      </c>
      <c r="AX28" s="1">
        <f t="shared" si="10"/>
        <v>0</v>
      </c>
      <c r="AY28" s="1">
        <f t="shared" si="10"/>
        <v>-6.5467986702848258E-2</v>
      </c>
      <c r="AZ28" s="1">
        <f t="shared" si="10"/>
        <v>-0.13093597340569696</v>
      </c>
      <c r="BA28" s="1">
        <f t="shared" si="10"/>
        <v>-0.19640396010854522</v>
      </c>
      <c r="BB28" s="1">
        <f t="shared" si="10"/>
        <v>0</v>
      </c>
      <c r="BC28" s="6">
        <f t="shared" si="6"/>
        <v>25.555555555555557</v>
      </c>
      <c r="BD28" s="3">
        <f t="shared" si="3"/>
        <v>78</v>
      </c>
    </row>
    <row r="29" spans="1:56">
      <c r="B29" s="6">
        <f t="shared" si="4"/>
        <v>24.444444444444446</v>
      </c>
      <c r="C29" s="3">
        <f t="shared" si="1"/>
        <v>76</v>
      </c>
      <c r="D29" s="10">
        <f t="shared" si="5"/>
        <v>2.9105849044611185</v>
      </c>
      <c r="E29" s="11">
        <f t="shared" si="5"/>
        <v>2.7573962252789546</v>
      </c>
      <c r="F29" s="11">
        <f t="shared" si="5"/>
        <v>2.6961207536060892</v>
      </c>
      <c r="G29" s="11">
        <f t="shared" si="5"/>
        <v>2.6348452819332233</v>
      </c>
      <c r="H29" s="11">
        <f t="shared" si="5"/>
        <v>2.5735698102603575</v>
      </c>
      <c r="I29" s="11">
        <f t="shared" si="5"/>
        <v>2.5122943385874921</v>
      </c>
      <c r="J29" s="11">
        <f t="shared" si="5"/>
        <v>2.4510188669146262</v>
      </c>
      <c r="K29" s="11">
        <f t="shared" si="5"/>
        <v>2.3897433952417604</v>
      </c>
      <c r="L29" s="11">
        <f t="shared" si="5"/>
        <v>2.328467923568895</v>
      </c>
      <c r="M29" s="11">
        <f t="shared" si="5"/>
        <v>2.2671924518960296</v>
      </c>
      <c r="N29" s="11">
        <f t="shared" si="5"/>
        <v>2.2059169802231637</v>
      </c>
      <c r="O29" s="11">
        <f t="shared" si="5"/>
        <v>2.1446415085502979</v>
      </c>
      <c r="P29" s="11">
        <f t="shared" si="5"/>
        <v>2.0833660368774325</v>
      </c>
      <c r="Q29" s="11">
        <f t="shared" si="5"/>
        <v>2.0220905652045666</v>
      </c>
      <c r="R29" s="11">
        <f t="shared" si="5"/>
        <v>1.960815093531701</v>
      </c>
      <c r="S29" s="11">
        <f t="shared" si="5"/>
        <v>1.8995396218588354</v>
      </c>
      <c r="T29" s="11">
        <f t="shared" si="10"/>
        <v>1.8382641501859696</v>
      </c>
      <c r="U29" s="11">
        <f t="shared" si="10"/>
        <v>1.7769886785131042</v>
      </c>
      <c r="V29" s="11">
        <f t="shared" si="10"/>
        <v>1.7157132068402383</v>
      </c>
      <c r="W29" s="11">
        <f t="shared" si="10"/>
        <v>1.6544377351673727</v>
      </c>
      <c r="X29" s="11">
        <f t="shared" si="10"/>
        <v>1.5931622634945071</v>
      </c>
      <c r="Y29" s="11">
        <f t="shared" si="10"/>
        <v>1.5318867918216414</v>
      </c>
      <c r="Z29" s="11">
        <f t="shared" si="10"/>
        <v>1.4706113201487758</v>
      </c>
      <c r="AA29" s="11">
        <f t="shared" si="10"/>
        <v>1.40933584847591</v>
      </c>
      <c r="AB29" s="11">
        <f t="shared" si="10"/>
        <v>1.3480603768030444</v>
      </c>
      <c r="AC29" s="11">
        <f t="shared" si="10"/>
        <v>1.286784905130179</v>
      </c>
      <c r="AD29" s="11">
        <f t="shared" si="10"/>
        <v>1.2255094334573133</v>
      </c>
      <c r="AE29" s="11">
        <f t="shared" si="10"/>
        <v>1.1642339617844475</v>
      </c>
      <c r="AF29" s="11">
        <f t="shared" si="10"/>
        <v>1.1029584901115819</v>
      </c>
      <c r="AG29" s="11">
        <f t="shared" si="10"/>
        <v>1.0416830184387162</v>
      </c>
      <c r="AH29" s="11">
        <f t="shared" si="10"/>
        <v>0.9804075467658504</v>
      </c>
      <c r="AI29" s="11">
        <f t="shared" si="10"/>
        <v>0.919132075092985</v>
      </c>
      <c r="AJ29" s="11">
        <f t="shared" si="10"/>
        <v>0.85785660342011916</v>
      </c>
      <c r="AK29" s="11">
        <f t="shared" si="10"/>
        <v>0.79658113174725376</v>
      </c>
      <c r="AL29" s="11">
        <f t="shared" si="10"/>
        <v>0.73530566007438791</v>
      </c>
      <c r="AM29" s="11">
        <f t="shared" si="10"/>
        <v>0.67403018840152207</v>
      </c>
      <c r="AN29" s="11">
        <f t="shared" si="10"/>
        <v>0.61275471672865622</v>
      </c>
      <c r="AO29" s="11">
        <f t="shared" si="10"/>
        <v>0.55147924505579127</v>
      </c>
      <c r="AP29" s="11">
        <f t="shared" si="10"/>
        <v>0.49020377338292542</v>
      </c>
      <c r="AQ29" s="11">
        <f t="shared" si="10"/>
        <v>0.42892830171005958</v>
      </c>
      <c r="AR29" s="11">
        <f t="shared" si="10"/>
        <v>0.36765283003719373</v>
      </c>
      <c r="AS29" s="12">
        <f t="shared" si="10"/>
        <v>0.30637735836432833</v>
      </c>
      <c r="AT29" s="1">
        <f t="shared" si="10"/>
        <v>0.24510188669146249</v>
      </c>
      <c r="AU29" s="1">
        <f t="shared" si="10"/>
        <v>0.18382641501859709</v>
      </c>
      <c r="AV29" s="1">
        <f t="shared" si="10"/>
        <v>0.12255094334573124</v>
      </c>
      <c r="AW29" s="1">
        <f t="shared" si="10"/>
        <v>6.1275471672865844E-2</v>
      </c>
      <c r="AX29" s="1">
        <f t="shared" si="10"/>
        <v>0</v>
      </c>
      <c r="AY29" s="1">
        <f t="shared" si="10"/>
        <v>-6.1275471672865844E-2</v>
      </c>
      <c r="AZ29" s="1">
        <f t="shared" si="10"/>
        <v>-0.12255094334573124</v>
      </c>
      <c r="BA29" s="1">
        <f t="shared" si="10"/>
        <v>-0.18382641501859709</v>
      </c>
      <c r="BB29" s="1">
        <f t="shared" si="10"/>
        <v>0</v>
      </c>
      <c r="BC29" s="6">
        <f t="shared" si="6"/>
        <v>24.444444444444446</v>
      </c>
      <c r="BD29" s="3">
        <f t="shared" si="3"/>
        <v>76</v>
      </c>
    </row>
    <row r="30" spans="1:56">
      <c r="B30" s="6">
        <f t="shared" si="4"/>
        <v>23.333333333333336</v>
      </c>
      <c r="C30" s="3">
        <f t="shared" si="1"/>
        <v>74</v>
      </c>
      <c r="D30" s="10">
        <f t="shared" si="5"/>
        <v>2.7226567094431684</v>
      </c>
      <c r="E30" s="11">
        <f t="shared" si="5"/>
        <v>2.5793589878935279</v>
      </c>
      <c r="F30" s="11">
        <f t="shared" si="5"/>
        <v>2.5220398992736719</v>
      </c>
      <c r="G30" s="11">
        <f t="shared" si="5"/>
        <v>2.4647208106538154</v>
      </c>
      <c r="H30" s="11">
        <f t="shared" si="5"/>
        <v>2.4074017220339594</v>
      </c>
      <c r="I30" s="11">
        <f t="shared" si="5"/>
        <v>2.3500826334141034</v>
      </c>
      <c r="J30" s="11">
        <f t="shared" si="5"/>
        <v>2.2927635447942469</v>
      </c>
      <c r="K30" s="11">
        <f t="shared" si="5"/>
        <v>2.2354444561743909</v>
      </c>
      <c r="L30" s="11">
        <f t="shared" si="5"/>
        <v>2.1781253675545349</v>
      </c>
      <c r="M30" s="11">
        <f t="shared" si="5"/>
        <v>2.1208062789346784</v>
      </c>
      <c r="N30" s="11">
        <f t="shared" si="5"/>
        <v>2.0634871903148224</v>
      </c>
      <c r="O30" s="11">
        <f t="shared" si="5"/>
        <v>2.0061681016949664</v>
      </c>
      <c r="P30" s="11">
        <f t="shared" si="5"/>
        <v>1.9488490130751099</v>
      </c>
      <c r="Q30" s="11">
        <f t="shared" si="5"/>
        <v>1.8915299244552539</v>
      </c>
      <c r="R30" s="11">
        <f t="shared" si="5"/>
        <v>1.8342108358353977</v>
      </c>
      <c r="S30" s="11">
        <f t="shared" si="5"/>
        <v>1.7768917472155414</v>
      </c>
      <c r="T30" s="11">
        <f t="shared" si="10"/>
        <v>1.7195726585956852</v>
      </c>
      <c r="U30" s="11">
        <f t="shared" si="10"/>
        <v>1.6622535699758292</v>
      </c>
      <c r="V30" s="11">
        <f t="shared" si="10"/>
        <v>1.6049344813559729</v>
      </c>
      <c r="W30" s="11">
        <f t="shared" si="10"/>
        <v>1.5476153927361167</v>
      </c>
      <c r="X30" s="11">
        <f t="shared" si="10"/>
        <v>1.4902963041162607</v>
      </c>
      <c r="Y30" s="11">
        <f t="shared" si="10"/>
        <v>1.4329772154964044</v>
      </c>
      <c r="Z30" s="11">
        <f t="shared" si="10"/>
        <v>1.3756581268765482</v>
      </c>
      <c r="AA30" s="11">
        <f t="shared" si="10"/>
        <v>1.318339038256692</v>
      </c>
      <c r="AB30" s="11">
        <f t="shared" si="10"/>
        <v>1.2610199496368357</v>
      </c>
      <c r="AC30" s="11">
        <f t="shared" si="10"/>
        <v>1.2037008610169799</v>
      </c>
      <c r="AD30" s="11">
        <f t="shared" si="10"/>
        <v>1.1463817723971237</v>
      </c>
      <c r="AE30" s="11">
        <f t="shared" si="10"/>
        <v>1.0890626837772674</v>
      </c>
      <c r="AF30" s="11">
        <f t="shared" si="10"/>
        <v>1.0317435951574112</v>
      </c>
      <c r="AG30" s="11">
        <f t="shared" si="10"/>
        <v>0.97442450653755497</v>
      </c>
      <c r="AH30" s="11">
        <f t="shared" si="10"/>
        <v>0.91710541791769873</v>
      </c>
      <c r="AI30" s="11">
        <f t="shared" si="10"/>
        <v>0.85978632929784293</v>
      </c>
      <c r="AJ30" s="11">
        <f t="shared" si="10"/>
        <v>0.80246724067798647</v>
      </c>
      <c r="AK30" s="11">
        <f t="shared" si="10"/>
        <v>0.74514815205813045</v>
      </c>
      <c r="AL30" s="11">
        <f t="shared" si="10"/>
        <v>0.68782906343827399</v>
      </c>
      <c r="AM30" s="11">
        <f t="shared" si="10"/>
        <v>0.63050997481841797</v>
      </c>
      <c r="AN30" s="11">
        <f t="shared" si="10"/>
        <v>0.57319088619856151</v>
      </c>
      <c r="AO30" s="11">
        <f t="shared" si="10"/>
        <v>0.51587179757870594</v>
      </c>
      <c r="AP30" s="11">
        <f t="shared" si="10"/>
        <v>0.45855270895884948</v>
      </c>
      <c r="AQ30" s="11">
        <f t="shared" si="10"/>
        <v>0.40123362033899346</v>
      </c>
      <c r="AR30" s="11">
        <f t="shared" si="10"/>
        <v>0.343914531719137</v>
      </c>
      <c r="AS30" s="12">
        <f t="shared" si="10"/>
        <v>0.28659544309928098</v>
      </c>
      <c r="AT30" s="1">
        <f t="shared" si="10"/>
        <v>0.22927635447942452</v>
      </c>
      <c r="AU30" s="1">
        <f t="shared" si="10"/>
        <v>0.1719572658595685</v>
      </c>
      <c r="AV30" s="1">
        <f t="shared" si="10"/>
        <v>0.11463817723971248</v>
      </c>
      <c r="AW30" s="1">
        <f t="shared" si="10"/>
        <v>5.7319088619856018E-2</v>
      </c>
      <c r="AX30" s="1">
        <f t="shared" si="10"/>
        <v>0</v>
      </c>
      <c r="AY30" s="1">
        <f t="shared" si="10"/>
        <v>-5.7319088619856018E-2</v>
      </c>
      <c r="AZ30" s="1">
        <f t="shared" si="10"/>
        <v>-0.11463817723971248</v>
      </c>
      <c r="BA30" s="1">
        <f t="shared" si="10"/>
        <v>-0.1719572658595685</v>
      </c>
      <c r="BB30" s="1">
        <f t="shared" si="10"/>
        <v>0</v>
      </c>
      <c r="BC30" s="6">
        <f t="shared" si="6"/>
        <v>23.333333333333336</v>
      </c>
      <c r="BD30" s="3">
        <f t="shared" si="3"/>
        <v>74</v>
      </c>
    </row>
    <row r="31" spans="1:56">
      <c r="B31" s="6">
        <f t="shared" si="4"/>
        <v>22.222222222222221</v>
      </c>
      <c r="C31" s="3">
        <f t="shared" si="1"/>
        <v>72</v>
      </c>
      <c r="D31" s="10">
        <f t="shared" si="5"/>
        <v>2.5454073159284811</v>
      </c>
      <c r="E31" s="11">
        <f t="shared" si="5"/>
        <v>2.4114385098269824</v>
      </c>
      <c r="F31" s="11">
        <f t="shared" si="5"/>
        <v>2.3578509873863829</v>
      </c>
      <c r="G31" s="11">
        <f t="shared" si="5"/>
        <v>2.3042634649457829</v>
      </c>
      <c r="H31" s="11">
        <f t="shared" si="5"/>
        <v>2.2506759425051834</v>
      </c>
      <c r="I31" s="11">
        <f t="shared" si="5"/>
        <v>2.1970884200645839</v>
      </c>
      <c r="J31" s="11">
        <f t="shared" si="5"/>
        <v>2.1435008976239844</v>
      </c>
      <c r="K31" s="11">
        <f t="shared" si="5"/>
        <v>2.0899133751833845</v>
      </c>
      <c r="L31" s="11">
        <f t="shared" si="5"/>
        <v>2.036325852742785</v>
      </c>
      <c r="M31" s="11">
        <f t="shared" si="5"/>
        <v>1.9827383303021855</v>
      </c>
      <c r="N31" s="11">
        <f t="shared" si="5"/>
        <v>1.9291508078615858</v>
      </c>
      <c r="O31" s="11">
        <f t="shared" si="5"/>
        <v>1.8755632854209863</v>
      </c>
      <c r="P31" s="11">
        <f t="shared" si="5"/>
        <v>1.8219757629803865</v>
      </c>
      <c r="Q31" s="11">
        <f t="shared" si="5"/>
        <v>1.768388240539787</v>
      </c>
      <c r="R31" s="11">
        <f t="shared" si="5"/>
        <v>1.7148007180991875</v>
      </c>
      <c r="S31" s="11">
        <f t="shared" si="5"/>
        <v>1.6612131956585878</v>
      </c>
      <c r="T31" s="11">
        <f t="shared" si="10"/>
        <v>1.6076256732179881</v>
      </c>
      <c r="U31" s="11">
        <f t="shared" si="10"/>
        <v>1.5540381507773886</v>
      </c>
      <c r="V31" s="11">
        <f t="shared" si="10"/>
        <v>1.5004506283367889</v>
      </c>
      <c r="W31" s="11">
        <f t="shared" si="10"/>
        <v>1.4468631058961894</v>
      </c>
      <c r="X31" s="11">
        <f t="shared" si="10"/>
        <v>1.3932755834555899</v>
      </c>
      <c r="Y31" s="11">
        <f t="shared" si="10"/>
        <v>1.3396880610149902</v>
      </c>
      <c r="Z31" s="11">
        <f t="shared" si="10"/>
        <v>1.2861005385743904</v>
      </c>
      <c r="AA31" s="11">
        <f t="shared" si="10"/>
        <v>1.2325130161337909</v>
      </c>
      <c r="AB31" s="11">
        <f t="shared" si="10"/>
        <v>1.1789254936931912</v>
      </c>
      <c r="AC31" s="11">
        <f t="shared" si="10"/>
        <v>1.1253379712525919</v>
      </c>
      <c r="AD31" s="11">
        <f t="shared" si="10"/>
        <v>1.0717504488119922</v>
      </c>
      <c r="AE31" s="11">
        <f t="shared" si="10"/>
        <v>1.0181629263713925</v>
      </c>
      <c r="AF31" s="11">
        <f t="shared" si="10"/>
        <v>0.96457540393079277</v>
      </c>
      <c r="AG31" s="11">
        <f t="shared" si="10"/>
        <v>0.91098788149019327</v>
      </c>
      <c r="AH31" s="11">
        <f t="shared" si="10"/>
        <v>0.85740035904959355</v>
      </c>
      <c r="AI31" s="11">
        <f t="shared" si="10"/>
        <v>0.80381283660899427</v>
      </c>
      <c r="AJ31" s="11">
        <f t="shared" si="10"/>
        <v>0.75022531416839455</v>
      </c>
      <c r="AK31" s="11">
        <f t="shared" si="10"/>
        <v>0.69663779172779483</v>
      </c>
      <c r="AL31" s="11">
        <f t="shared" si="10"/>
        <v>0.64305026928719533</v>
      </c>
      <c r="AM31" s="11">
        <f t="shared" si="10"/>
        <v>0.58946274684659539</v>
      </c>
      <c r="AN31" s="11">
        <f t="shared" si="10"/>
        <v>0.53587522440599589</v>
      </c>
      <c r="AO31" s="11">
        <f t="shared" si="10"/>
        <v>0.48228770196539639</v>
      </c>
      <c r="AP31" s="11">
        <f t="shared" si="10"/>
        <v>0.42870017952479689</v>
      </c>
      <c r="AQ31" s="11">
        <f t="shared" si="10"/>
        <v>0.37511265708419739</v>
      </c>
      <c r="AR31" s="11">
        <f t="shared" si="10"/>
        <v>0.32152513464359744</v>
      </c>
      <c r="AS31" s="12">
        <f t="shared" si="10"/>
        <v>0.26793761220299794</v>
      </c>
      <c r="AT31" s="1">
        <f t="shared" si="10"/>
        <v>0.21435008976239844</v>
      </c>
      <c r="AU31" s="1">
        <f t="shared" si="10"/>
        <v>0.16076256732179894</v>
      </c>
      <c r="AV31" s="1">
        <f t="shared" si="10"/>
        <v>0.10717504488119944</v>
      </c>
      <c r="AW31" s="1">
        <f t="shared" si="10"/>
        <v>5.35875224405995E-2</v>
      </c>
      <c r="AX31" s="1">
        <f t="shared" si="10"/>
        <v>0</v>
      </c>
      <c r="AY31" s="1">
        <f t="shared" si="10"/>
        <v>-5.35875224405995E-2</v>
      </c>
      <c r="AZ31" s="1">
        <f t="shared" si="10"/>
        <v>-0.10717504488119944</v>
      </c>
      <c r="BA31" s="1">
        <f t="shared" si="10"/>
        <v>-0.16076256732179894</v>
      </c>
      <c r="BB31" s="1">
        <f t="shared" si="10"/>
        <v>0</v>
      </c>
      <c r="BC31" s="6">
        <f t="shared" si="6"/>
        <v>22.222222222222221</v>
      </c>
      <c r="BD31" s="3">
        <f t="shared" si="3"/>
        <v>72</v>
      </c>
    </row>
    <row r="32" spans="1:56">
      <c r="B32" s="6">
        <f t="shared" si="4"/>
        <v>21.111111111111111</v>
      </c>
      <c r="C32" s="3">
        <f t="shared" si="1"/>
        <v>70</v>
      </c>
      <c r="D32" s="10">
        <f t="shared" si="5"/>
        <v>2.3783199377429476</v>
      </c>
      <c r="E32" s="11">
        <f t="shared" si="5"/>
        <v>2.2531452041775291</v>
      </c>
      <c r="F32" s="11">
        <f t="shared" si="5"/>
        <v>2.2030753107513616</v>
      </c>
      <c r="G32" s="11">
        <f t="shared" si="5"/>
        <v>2.1530054173251942</v>
      </c>
      <c r="H32" s="11">
        <f t="shared" si="5"/>
        <v>2.1029355238990273</v>
      </c>
      <c r="I32" s="11">
        <f t="shared" si="5"/>
        <v>2.0528656304728599</v>
      </c>
      <c r="J32" s="11">
        <f t="shared" si="5"/>
        <v>2.0027957370466924</v>
      </c>
      <c r="K32" s="11">
        <f t="shared" si="5"/>
        <v>1.9527258436205253</v>
      </c>
      <c r="L32" s="11">
        <f t="shared" si="5"/>
        <v>1.9026559501943581</v>
      </c>
      <c r="M32" s="11">
        <f t="shared" si="5"/>
        <v>1.8525860567681907</v>
      </c>
      <c r="N32" s="11">
        <f t="shared" si="5"/>
        <v>1.8025161633420232</v>
      </c>
      <c r="O32" s="11">
        <f t="shared" si="5"/>
        <v>1.7524462699158558</v>
      </c>
      <c r="P32" s="11">
        <f t="shared" si="5"/>
        <v>1.7023763764896886</v>
      </c>
      <c r="Q32" s="11">
        <f t="shared" si="5"/>
        <v>1.6523064830635212</v>
      </c>
      <c r="R32" s="11">
        <f t="shared" si="5"/>
        <v>1.602236589637354</v>
      </c>
      <c r="S32" s="11">
        <f t="shared" si="5"/>
        <v>1.5521666962111866</v>
      </c>
      <c r="T32" s="11">
        <f t="shared" si="10"/>
        <v>1.5020968027850194</v>
      </c>
      <c r="U32" s="11">
        <f t="shared" si="10"/>
        <v>1.452026909358852</v>
      </c>
      <c r="V32" s="11">
        <f t="shared" si="10"/>
        <v>1.4019570159326848</v>
      </c>
      <c r="W32" s="11">
        <f t="shared" si="10"/>
        <v>1.3518871225065174</v>
      </c>
      <c r="X32" s="11">
        <f t="shared" si="10"/>
        <v>1.3018172290803502</v>
      </c>
      <c r="Y32" s="11">
        <f t="shared" si="10"/>
        <v>1.2517473356541828</v>
      </c>
      <c r="Z32" s="11">
        <f t="shared" si="10"/>
        <v>1.2016774422280154</v>
      </c>
      <c r="AA32" s="11">
        <f t="shared" si="10"/>
        <v>1.151607548801848</v>
      </c>
      <c r="AB32" s="11">
        <f t="shared" si="10"/>
        <v>1.1015376553756808</v>
      </c>
      <c r="AC32" s="11">
        <f t="shared" si="10"/>
        <v>1.0514677619495136</v>
      </c>
      <c r="AD32" s="11">
        <f t="shared" si="10"/>
        <v>1.0013978685233462</v>
      </c>
      <c r="AE32" s="11">
        <f t="shared" si="10"/>
        <v>0.95132797509717903</v>
      </c>
      <c r="AF32" s="11">
        <f t="shared" si="10"/>
        <v>0.90125808167101162</v>
      </c>
      <c r="AG32" s="11">
        <f t="shared" si="10"/>
        <v>0.85118818824484421</v>
      </c>
      <c r="AH32" s="11">
        <f t="shared" si="10"/>
        <v>0.8011182948186768</v>
      </c>
      <c r="AI32" s="11">
        <f t="shared" si="10"/>
        <v>0.75104840139250983</v>
      </c>
      <c r="AJ32" s="11">
        <f t="shared" si="10"/>
        <v>0.70097850796634242</v>
      </c>
      <c r="AK32" s="11">
        <f t="shared" si="10"/>
        <v>0.65090861454017501</v>
      </c>
      <c r="AL32" s="11">
        <f t="shared" si="10"/>
        <v>0.60083872111400782</v>
      </c>
      <c r="AM32" s="11">
        <f t="shared" si="10"/>
        <v>0.55076882768784041</v>
      </c>
      <c r="AN32" s="11">
        <f t="shared" si="10"/>
        <v>0.50069893426167322</v>
      </c>
      <c r="AO32" s="11">
        <f t="shared" si="10"/>
        <v>0.45062904083550581</v>
      </c>
      <c r="AP32" s="11">
        <f t="shared" si="10"/>
        <v>0.4005591474093384</v>
      </c>
      <c r="AQ32" s="11">
        <f t="shared" si="10"/>
        <v>0.35048925398317143</v>
      </c>
      <c r="AR32" s="11">
        <f t="shared" si="10"/>
        <v>0.30041936055700402</v>
      </c>
      <c r="AS32" s="12">
        <f t="shared" si="10"/>
        <v>0.25034946713083661</v>
      </c>
      <c r="AT32" s="1">
        <f t="shared" si="10"/>
        <v>0.2002795737046692</v>
      </c>
      <c r="AU32" s="1">
        <f t="shared" si="10"/>
        <v>0.15020968027850223</v>
      </c>
      <c r="AV32" s="1">
        <f t="shared" si="10"/>
        <v>0.10013978685233482</v>
      </c>
      <c r="AW32" s="1">
        <f t="shared" si="10"/>
        <v>5.0069893426167411E-2</v>
      </c>
      <c r="AX32" s="1">
        <f t="shared" si="10"/>
        <v>0</v>
      </c>
      <c r="AY32" s="1">
        <f t="shared" si="10"/>
        <v>-5.0069893426167411E-2</v>
      </c>
      <c r="AZ32" s="1">
        <f t="shared" si="10"/>
        <v>-0.10013978685233482</v>
      </c>
      <c r="BA32" s="1">
        <f t="shared" si="10"/>
        <v>-0.15020968027850223</v>
      </c>
      <c r="BB32" s="1">
        <f t="shared" si="10"/>
        <v>0</v>
      </c>
      <c r="BC32" s="6">
        <f t="shared" si="6"/>
        <v>21.111111111111111</v>
      </c>
      <c r="BD32" s="3">
        <f t="shared" si="3"/>
        <v>70</v>
      </c>
    </row>
    <row r="33" spans="2:56">
      <c r="B33" s="6">
        <f t="shared" si="4"/>
        <v>20</v>
      </c>
      <c r="C33" s="3">
        <f t="shared" si="1"/>
        <v>68</v>
      </c>
      <c r="D33" s="10">
        <f t="shared" si="5"/>
        <v>2.2208979071811341</v>
      </c>
      <c r="E33" s="11">
        <f t="shared" si="5"/>
        <v>2.1040085436452847</v>
      </c>
      <c r="F33" s="11">
        <f t="shared" si="5"/>
        <v>2.057252798230945</v>
      </c>
      <c r="G33" s="11">
        <f t="shared" si="5"/>
        <v>2.0104970528166053</v>
      </c>
      <c r="H33" s="11">
        <f t="shared" si="5"/>
        <v>1.9637413074022658</v>
      </c>
      <c r="I33" s="11">
        <f t="shared" si="5"/>
        <v>1.9169855619879261</v>
      </c>
      <c r="J33" s="11">
        <f t="shared" si="5"/>
        <v>1.8702298165735864</v>
      </c>
      <c r="K33" s="11">
        <f t="shared" si="5"/>
        <v>1.823474071159247</v>
      </c>
      <c r="L33" s="11">
        <f t="shared" si="5"/>
        <v>1.7767183257449073</v>
      </c>
      <c r="M33" s="11">
        <f t="shared" si="5"/>
        <v>1.7299625803305676</v>
      </c>
      <c r="N33" s="11">
        <f t="shared" si="5"/>
        <v>1.6832068349162279</v>
      </c>
      <c r="O33" s="11">
        <f t="shared" si="5"/>
        <v>1.6364510895018882</v>
      </c>
      <c r="P33" s="11">
        <f t="shared" si="5"/>
        <v>1.5896953440875485</v>
      </c>
      <c r="Q33" s="11">
        <f t="shared" si="5"/>
        <v>1.5429395986732088</v>
      </c>
      <c r="R33" s="11">
        <f t="shared" si="5"/>
        <v>1.4961838532588692</v>
      </c>
      <c r="S33" s="11">
        <f t="shared" si="5"/>
        <v>1.4494281078445295</v>
      </c>
      <c r="T33" s="11">
        <f t="shared" si="10"/>
        <v>1.4026723624301898</v>
      </c>
      <c r="U33" s="11">
        <f t="shared" si="10"/>
        <v>1.3559166170158501</v>
      </c>
      <c r="V33" s="11">
        <f t="shared" si="10"/>
        <v>1.3091608716015106</v>
      </c>
      <c r="W33" s="11">
        <f t="shared" si="10"/>
        <v>1.2624051261871709</v>
      </c>
      <c r="X33" s="11">
        <f t="shared" si="10"/>
        <v>1.2156493807728312</v>
      </c>
      <c r="Y33" s="11">
        <f t="shared" si="10"/>
        <v>1.1688936353584916</v>
      </c>
      <c r="Z33" s="11">
        <f t="shared" si="10"/>
        <v>1.1221378899441519</v>
      </c>
      <c r="AA33" s="11">
        <f t="shared" si="10"/>
        <v>1.0753821445298122</v>
      </c>
      <c r="AB33" s="11">
        <f t="shared" si="10"/>
        <v>1.0286263991154725</v>
      </c>
      <c r="AC33" s="11">
        <f t="shared" si="10"/>
        <v>0.98187065370113302</v>
      </c>
      <c r="AD33" s="11">
        <f t="shared" si="10"/>
        <v>0.93511490828679333</v>
      </c>
      <c r="AE33" s="11">
        <f t="shared" si="10"/>
        <v>0.88835916287245364</v>
      </c>
      <c r="AF33" s="11">
        <f t="shared" si="10"/>
        <v>0.84160341745811396</v>
      </c>
      <c r="AG33" s="11">
        <f t="shared" si="10"/>
        <v>0.79484767204377427</v>
      </c>
      <c r="AH33" s="11">
        <f t="shared" si="10"/>
        <v>0.74809192662943458</v>
      </c>
      <c r="AI33" s="11">
        <f t="shared" si="10"/>
        <v>0.70133618121509511</v>
      </c>
      <c r="AJ33" s="11">
        <f t="shared" si="10"/>
        <v>0.65458043580075542</v>
      </c>
      <c r="AK33" s="11">
        <f t="shared" si="10"/>
        <v>0.60782469038641573</v>
      </c>
      <c r="AL33" s="11">
        <f t="shared" si="10"/>
        <v>0.56106894497207582</v>
      </c>
      <c r="AM33" s="11">
        <f t="shared" si="10"/>
        <v>0.51431319955773613</v>
      </c>
      <c r="AN33" s="11">
        <f t="shared" si="10"/>
        <v>0.46755745414339644</v>
      </c>
      <c r="AO33" s="11">
        <f t="shared" si="10"/>
        <v>0.42080170872905698</v>
      </c>
      <c r="AP33" s="11">
        <f t="shared" si="10"/>
        <v>0.37404596331471729</v>
      </c>
      <c r="AQ33" s="11">
        <f t="shared" si="10"/>
        <v>0.32729021790037782</v>
      </c>
      <c r="AR33" s="11">
        <f t="shared" si="10"/>
        <v>0.28053447248603813</v>
      </c>
      <c r="AS33" s="12">
        <f t="shared" si="10"/>
        <v>0.23377872707169844</v>
      </c>
      <c r="AT33" s="1">
        <f t="shared" si="10"/>
        <v>0.18702298165735876</v>
      </c>
      <c r="AU33" s="1">
        <f t="shared" si="10"/>
        <v>0.14026723624301907</v>
      </c>
      <c r="AV33" s="1">
        <f t="shared" si="10"/>
        <v>9.3511490828679378E-2</v>
      </c>
      <c r="AW33" s="1">
        <f t="shared" si="10"/>
        <v>4.6755745414339689E-2</v>
      </c>
      <c r="AX33" s="1">
        <f t="shared" si="10"/>
        <v>0</v>
      </c>
      <c r="AY33" s="1">
        <f t="shared" si="10"/>
        <v>-4.6755745414339689E-2</v>
      </c>
      <c r="AZ33" s="1">
        <f t="shared" si="10"/>
        <v>-9.3511490828679378E-2</v>
      </c>
      <c r="BA33" s="1">
        <f t="shared" si="10"/>
        <v>-0.14026723624301907</v>
      </c>
      <c r="BB33" s="1">
        <f t="shared" si="10"/>
        <v>0</v>
      </c>
      <c r="BC33" s="6">
        <f t="shared" si="6"/>
        <v>20</v>
      </c>
      <c r="BD33" s="3">
        <f t="shared" si="3"/>
        <v>68</v>
      </c>
    </row>
    <row r="34" spans="2:56">
      <c r="B34" s="6">
        <f t="shared" si="4"/>
        <v>18.888888888888889</v>
      </c>
      <c r="C34" s="3">
        <f t="shared" si="1"/>
        <v>66</v>
      </c>
      <c r="D34" s="10">
        <f t="shared" si="5"/>
        <v>2.0726641187424963</v>
      </c>
      <c r="E34" s="11">
        <f t="shared" si="5"/>
        <v>1.9635765335455231</v>
      </c>
      <c r="F34" s="11">
        <f t="shared" si="5"/>
        <v>1.9199414994667336</v>
      </c>
      <c r="G34" s="11">
        <f t="shared" si="5"/>
        <v>1.8763064653879442</v>
      </c>
      <c r="H34" s="11">
        <f t="shared" si="5"/>
        <v>1.8326714313091548</v>
      </c>
      <c r="I34" s="11">
        <f t="shared" si="5"/>
        <v>1.7890363972303653</v>
      </c>
      <c r="J34" s="11">
        <f t="shared" si="5"/>
        <v>1.7454013631515761</v>
      </c>
      <c r="K34" s="11">
        <f t="shared" si="5"/>
        <v>1.7017663290727867</v>
      </c>
      <c r="L34" s="11">
        <f t="shared" si="5"/>
        <v>1.6581312949939973</v>
      </c>
      <c r="M34" s="11">
        <f t="shared" si="5"/>
        <v>1.6144962609152078</v>
      </c>
      <c r="N34" s="11">
        <f t="shared" si="5"/>
        <v>1.5708612268364184</v>
      </c>
      <c r="O34" s="11">
        <f t="shared" ref="O34:BB41" si="11">((610.7)*10^((7.5*$B34)/(237.3+$B34))/1000)-((610.7)*10^((7.5*$B34)/(237.3+$B34))/1000)*(O$13/100)</f>
        <v>1.5272261927576292</v>
      </c>
      <c r="P34" s="11">
        <f t="shared" si="11"/>
        <v>1.4835911586788395</v>
      </c>
      <c r="Q34" s="11">
        <f t="shared" si="11"/>
        <v>1.4399561246000503</v>
      </c>
      <c r="R34" s="11">
        <f t="shared" si="11"/>
        <v>1.3963210905212609</v>
      </c>
      <c r="S34" s="11">
        <f t="shared" si="11"/>
        <v>1.3526860564424714</v>
      </c>
      <c r="T34" s="11">
        <f t="shared" si="11"/>
        <v>1.309051022363682</v>
      </c>
      <c r="U34" s="11">
        <f t="shared" si="11"/>
        <v>1.2654159882848925</v>
      </c>
      <c r="V34" s="11">
        <f t="shared" si="11"/>
        <v>1.2217809542061033</v>
      </c>
      <c r="W34" s="11">
        <f t="shared" si="11"/>
        <v>1.1781459201273137</v>
      </c>
      <c r="X34" s="11">
        <f t="shared" si="11"/>
        <v>1.1345108860485245</v>
      </c>
      <c r="Y34" s="11">
        <f t="shared" si="11"/>
        <v>1.090875851969735</v>
      </c>
      <c r="Z34" s="11">
        <f t="shared" si="11"/>
        <v>1.0472408178909456</v>
      </c>
      <c r="AA34" s="11">
        <f t="shared" si="11"/>
        <v>1.0036057838121561</v>
      </c>
      <c r="AB34" s="11">
        <f t="shared" si="11"/>
        <v>0.95997074973336671</v>
      </c>
      <c r="AC34" s="11">
        <f t="shared" si="11"/>
        <v>0.9163357156545775</v>
      </c>
      <c r="AD34" s="11">
        <f t="shared" si="11"/>
        <v>0.87270068157578806</v>
      </c>
      <c r="AE34" s="11">
        <f t="shared" si="11"/>
        <v>0.82906564749699863</v>
      </c>
      <c r="AF34" s="11">
        <f t="shared" si="11"/>
        <v>0.78543061341820919</v>
      </c>
      <c r="AG34" s="11">
        <f t="shared" si="11"/>
        <v>0.74179557933941975</v>
      </c>
      <c r="AH34" s="11">
        <f t="shared" si="11"/>
        <v>0.69816054526063032</v>
      </c>
      <c r="AI34" s="11">
        <f t="shared" si="11"/>
        <v>0.6545255111818411</v>
      </c>
      <c r="AJ34" s="11">
        <f t="shared" si="11"/>
        <v>0.61089047710305167</v>
      </c>
      <c r="AK34" s="11">
        <f t="shared" si="11"/>
        <v>0.56725544302426223</v>
      </c>
      <c r="AL34" s="11">
        <f t="shared" si="11"/>
        <v>0.52362040894547279</v>
      </c>
      <c r="AM34" s="11">
        <f t="shared" si="11"/>
        <v>0.47998537486668336</v>
      </c>
      <c r="AN34" s="11">
        <f t="shared" si="10"/>
        <v>0.43635034078789392</v>
      </c>
      <c r="AO34" s="11">
        <f t="shared" si="10"/>
        <v>0.39271530670910471</v>
      </c>
      <c r="AP34" s="11">
        <f t="shared" si="10"/>
        <v>0.34908027263031527</v>
      </c>
      <c r="AQ34" s="11">
        <f t="shared" si="10"/>
        <v>0.30544523855152583</v>
      </c>
      <c r="AR34" s="11">
        <f t="shared" si="10"/>
        <v>0.2618102044727364</v>
      </c>
      <c r="AS34" s="12">
        <f t="shared" si="10"/>
        <v>0.21817517039394696</v>
      </c>
      <c r="AT34" s="1">
        <f t="shared" si="10"/>
        <v>0.1745401363151573</v>
      </c>
      <c r="AU34" s="1">
        <f t="shared" si="10"/>
        <v>0.13090510223636853</v>
      </c>
      <c r="AV34" s="1">
        <f t="shared" si="10"/>
        <v>8.7270068157578873E-2</v>
      </c>
      <c r="AW34" s="1">
        <f t="shared" si="10"/>
        <v>4.3635034078789658E-2</v>
      </c>
      <c r="AX34" s="1">
        <f t="shared" si="10"/>
        <v>0</v>
      </c>
      <c r="AY34" s="1">
        <f t="shared" si="10"/>
        <v>-4.3635034078789658E-2</v>
      </c>
      <c r="AZ34" s="1">
        <f t="shared" si="10"/>
        <v>-8.7270068157578873E-2</v>
      </c>
      <c r="BA34" s="1">
        <f t="shared" si="10"/>
        <v>-0.13090510223636853</v>
      </c>
      <c r="BB34" s="1">
        <f t="shared" si="10"/>
        <v>0</v>
      </c>
      <c r="BC34" s="6">
        <f t="shared" si="6"/>
        <v>18.888888888888889</v>
      </c>
      <c r="BD34" s="3">
        <f t="shared" si="3"/>
        <v>66</v>
      </c>
    </row>
    <row r="35" spans="2:56">
      <c r="B35" s="6">
        <f t="shared" si="4"/>
        <v>17.777777777777779</v>
      </c>
      <c r="C35" s="3">
        <f t="shared" si="1"/>
        <v>64</v>
      </c>
      <c r="D35" s="10">
        <f t="shared" ref="D35:S42" si="12">((610.7)*10^((7.5*$B35)/(237.3+$B35))/1000)-((610.7)*10^((7.5*$B35)/(237.3+$B35))/1000)*(D$13/100)</f>
        <v>1.9331604795627804</v>
      </c>
      <c r="E35" s="11">
        <f t="shared" si="12"/>
        <v>1.8314151911647392</v>
      </c>
      <c r="F35" s="11">
        <f t="shared" si="12"/>
        <v>1.7907170758055229</v>
      </c>
      <c r="G35" s="11">
        <f t="shared" si="12"/>
        <v>1.7500189604463063</v>
      </c>
      <c r="H35" s="11">
        <f t="shared" si="12"/>
        <v>1.70932084508709</v>
      </c>
      <c r="I35" s="11">
        <f t="shared" si="12"/>
        <v>1.6686227297278735</v>
      </c>
      <c r="J35" s="11">
        <f t="shared" si="12"/>
        <v>1.627924614368657</v>
      </c>
      <c r="K35" s="11">
        <f t="shared" si="12"/>
        <v>1.5872264990094407</v>
      </c>
      <c r="L35" s="11">
        <f t="shared" si="12"/>
        <v>1.5465283836502242</v>
      </c>
      <c r="M35" s="11">
        <f t="shared" si="12"/>
        <v>1.5058302682910076</v>
      </c>
      <c r="N35" s="11">
        <f t="shared" si="12"/>
        <v>1.4651321529317913</v>
      </c>
      <c r="O35" s="11">
        <f t="shared" si="12"/>
        <v>1.424434037572575</v>
      </c>
      <c r="P35" s="11">
        <f t="shared" si="12"/>
        <v>1.3837359222133585</v>
      </c>
      <c r="Q35" s="11">
        <f t="shared" si="12"/>
        <v>1.343037806854142</v>
      </c>
      <c r="R35" s="11">
        <f t="shared" si="12"/>
        <v>1.3023396914949257</v>
      </c>
      <c r="S35" s="11">
        <f t="shared" si="12"/>
        <v>1.2616415761357094</v>
      </c>
      <c r="T35" s="11">
        <f t="shared" si="11"/>
        <v>1.2209434607764926</v>
      </c>
      <c r="U35" s="11">
        <f t="shared" si="11"/>
        <v>1.1802453454172763</v>
      </c>
      <c r="V35" s="11">
        <f t="shared" si="11"/>
        <v>1.13954723005806</v>
      </c>
      <c r="W35" s="11">
        <f t="shared" si="11"/>
        <v>1.0988491146988435</v>
      </c>
      <c r="X35" s="11">
        <f t="shared" si="11"/>
        <v>1.058150999339627</v>
      </c>
      <c r="Y35" s="11">
        <f t="shared" si="11"/>
        <v>1.0174528839804107</v>
      </c>
      <c r="Z35" s="11">
        <f t="shared" si="11"/>
        <v>0.97675476862119415</v>
      </c>
      <c r="AA35" s="11">
        <f t="shared" si="11"/>
        <v>0.93605665326197784</v>
      </c>
      <c r="AB35" s="11">
        <f t="shared" si="11"/>
        <v>0.89535853790276132</v>
      </c>
      <c r="AC35" s="11">
        <f t="shared" si="11"/>
        <v>0.85466042254354502</v>
      </c>
      <c r="AD35" s="11">
        <f t="shared" si="11"/>
        <v>0.81396230718432849</v>
      </c>
      <c r="AE35" s="11">
        <f t="shared" si="11"/>
        <v>0.77326419182511219</v>
      </c>
      <c r="AF35" s="11">
        <f t="shared" si="11"/>
        <v>0.73256607646589567</v>
      </c>
      <c r="AG35" s="11">
        <f t="shared" si="11"/>
        <v>0.69186796110667914</v>
      </c>
      <c r="AH35" s="11">
        <f t="shared" si="11"/>
        <v>0.65116984574746284</v>
      </c>
      <c r="AI35" s="11">
        <f t="shared" si="11"/>
        <v>0.61047173038824654</v>
      </c>
      <c r="AJ35" s="11">
        <f t="shared" si="11"/>
        <v>0.56977361502903001</v>
      </c>
      <c r="AK35" s="11">
        <f t="shared" si="11"/>
        <v>0.52907549966981349</v>
      </c>
      <c r="AL35" s="11">
        <f t="shared" si="11"/>
        <v>0.48837738431059718</v>
      </c>
      <c r="AM35" s="11">
        <f t="shared" si="11"/>
        <v>0.44767926895138066</v>
      </c>
      <c r="AN35" s="11">
        <f t="shared" si="11"/>
        <v>0.40698115359216414</v>
      </c>
      <c r="AO35" s="11">
        <f t="shared" si="11"/>
        <v>0.36628303823294783</v>
      </c>
      <c r="AP35" s="11">
        <f t="shared" si="11"/>
        <v>0.32558492287373153</v>
      </c>
      <c r="AQ35" s="11">
        <f t="shared" si="11"/>
        <v>0.28488680751451501</v>
      </c>
      <c r="AR35" s="11">
        <f t="shared" si="11"/>
        <v>0.24418869215529848</v>
      </c>
      <c r="AS35" s="12">
        <f t="shared" si="11"/>
        <v>0.20349057679608218</v>
      </c>
      <c r="AT35" s="1">
        <f t="shared" si="11"/>
        <v>0.16279246143686565</v>
      </c>
      <c r="AU35" s="1">
        <f t="shared" si="11"/>
        <v>0.12209434607764935</v>
      </c>
      <c r="AV35" s="1">
        <f t="shared" si="11"/>
        <v>8.1396230718432827E-2</v>
      </c>
      <c r="AW35" s="1">
        <f t="shared" si="11"/>
        <v>4.0698115359216525E-2</v>
      </c>
      <c r="AX35" s="1">
        <f t="shared" si="11"/>
        <v>0</v>
      </c>
      <c r="AY35" s="1">
        <f t="shared" si="11"/>
        <v>-4.0698115359216303E-2</v>
      </c>
      <c r="AZ35" s="1">
        <f t="shared" si="11"/>
        <v>-8.1396230718433049E-2</v>
      </c>
      <c r="BA35" s="1">
        <f t="shared" si="11"/>
        <v>-0.12209434607764935</v>
      </c>
      <c r="BB35" s="1">
        <f t="shared" si="11"/>
        <v>0</v>
      </c>
      <c r="BC35" s="6">
        <f t="shared" si="6"/>
        <v>17.777777777777779</v>
      </c>
      <c r="BD35" s="3">
        <f t="shared" si="3"/>
        <v>64</v>
      </c>
    </row>
    <row r="36" spans="2:56">
      <c r="B36" s="6">
        <f t="shared" si="4"/>
        <v>16.666666666666668</v>
      </c>
      <c r="C36" s="3">
        <f t="shared" si="1"/>
        <v>62</v>
      </c>
      <c r="D36" s="10">
        <f t="shared" si="12"/>
        <v>1.8019473667327874</v>
      </c>
      <c r="E36" s="11">
        <f t="shared" si="12"/>
        <v>1.7071080316415881</v>
      </c>
      <c r="F36" s="11">
        <f t="shared" si="12"/>
        <v>1.6691722976051084</v>
      </c>
      <c r="G36" s="11">
        <f t="shared" si="12"/>
        <v>1.6312365635686286</v>
      </c>
      <c r="H36" s="11">
        <f t="shared" si="12"/>
        <v>1.5933008295321489</v>
      </c>
      <c r="I36" s="11">
        <f t="shared" si="12"/>
        <v>1.5553650954956693</v>
      </c>
      <c r="J36" s="11">
        <f t="shared" si="12"/>
        <v>1.5174293614591894</v>
      </c>
      <c r="K36" s="11">
        <f t="shared" si="12"/>
        <v>1.4794936274227097</v>
      </c>
      <c r="L36" s="11">
        <f t="shared" si="12"/>
        <v>1.4415578933862299</v>
      </c>
      <c r="M36" s="11">
        <f t="shared" si="12"/>
        <v>1.4036221593497502</v>
      </c>
      <c r="N36" s="11">
        <f t="shared" si="12"/>
        <v>1.3656864253132706</v>
      </c>
      <c r="O36" s="11">
        <f t="shared" si="12"/>
        <v>1.3277506912767909</v>
      </c>
      <c r="P36" s="11">
        <f t="shared" si="12"/>
        <v>1.289814957240311</v>
      </c>
      <c r="Q36" s="11">
        <f t="shared" si="12"/>
        <v>1.2518792232038312</v>
      </c>
      <c r="R36" s="11">
        <f t="shared" si="12"/>
        <v>1.2139434891673515</v>
      </c>
      <c r="S36" s="11">
        <f t="shared" si="12"/>
        <v>1.1760077551308719</v>
      </c>
      <c r="T36" s="11">
        <f t="shared" si="11"/>
        <v>1.138072021094392</v>
      </c>
      <c r="U36" s="11">
        <f t="shared" si="11"/>
        <v>1.1001362870579123</v>
      </c>
      <c r="V36" s="11">
        <f t="shared" si="11"/>
        <v>1.0622005530214325</v>
      </c>
      <c r="W36" s="11">
        <f t="shared" si="11"/>
        <v>1.0242648189849528</v>
      </c>
      <c r="X36" s="11">
        <f t="shared" si="11"/>
        <v>0.98632908494847316</v>
      </c>
      <c r="Y36" s="11">
        <f t="shared" si="11"/>
        <v>0.94839335091199339</v>
      </c>
      <c r="Z36" s="11">
        <f t="shared" si="11"/>
        <v>0.91045761687551363</v>
      </c>
      <c r="AA36" s="11">
        <f t="shared" si="11"/>
        <v>0.87252188283903376</v>
      </c>
      <c r="AB36" s="11">
        <f t="shared" si="11"/>
        <v>0.83458614880255411</v>
      </c>
      <c r="AC36" s="11">
        <f t="shared" si="11"/>
        <v>0.79665041476607446</v>
      </c>
      <c r="AD36" s="11">
        <f t="shared" si="11"/>
        <v>0.7587146807295948</v>
      </c>
      <c r="AE36" s="11">
        <f t="shared" si="11"/>
        <v>0.72077894669311493</v>
      </c>
      <c r="AF36" s="11">
        <f t="shared" si="11"/>
        <v>0.68284321265663528</v>
      </c>
      <c r="AG36" s="11">
        <f t="shared" si="11"/>
        <v>0.64490747862015541</v>
      </c>
      <c r="AH36" s="11">
        <f t="shared" si="11"/>
        <v>0.60697174458367575</v>
      </c>
      <c r="AI36" s="11">
        <f t="shared" si="11"/>
        <v>0.5690360105471961</v>
      </c>
      <c r="AJ36" s="11">
        <f t="shared" si="11"/>
        <v>0.53110027651071645</v>
      </c>
      <c r="AK36" s="11">
        <f t="shared" si="11"/>
        <v>0.49316454247423658</v>
      </c>
      <c r="AL36" s="11">
        <f t="shared" si="11"/>
        <v>0.4552288084377567</v>
      </c>
      <c r="AM36" s="11">
        <f t="shared" si="11"/>
        <v>0.41729307440127705</v>
      </c>
      <c r="AN36" s="11">
        <f t="shared" si="11"/>
        <v>0.37935734036479718</v>
      </c>
      <c r="AO36" s="11">
        <f t="shared" si="11"/>
        <v>0.34142160632831775</v>
      </c>
      <c r="AP36" s="11">
        <f t="shared" si="11"/>
        <v>0.30348587229183788</v>
      </c>
      <c r="AQ36" s="11">
        <f t="shared" si="11"/>
        <v>0.26555013825535823</v>
      </c>
      <c r="AR36" s="11">
        <f t="shared" si="11"/>
        <v>0.22761440421887835</v>
      </c>
      <c r="AS36" s="12">
        <f t="shared" si="11"/>
        <v>0.1896786701823987</v>
      </c>
      <c r="AT36" s="1">
        <f t="shared" si="11"/>
        <v>0.15174293614591883</v>
      </c>
      <c r="AU36" s="1">
        <f t="shared" si="11"/>
        <v>0.1138072021094394</v>
      </c>
      <c r="AV36" s="1">
        <f t="shared" si="11"/>
        <v>7.5871468072959525E-2</v>
      </c>
      <c r="AW36" s="1">
        <f t="shared" si="11"/>
        <v>3.7935734036479873E-2</v>
      </c>
      <c r="AX36" s="1">
        <f t="shared" si="11"/>
        <v>0</v>
      </c>
      <c r="AY36" s="1">
        <f t="shared" si="11"/>
        <v>-3.7935734036479873E-2</v>
      </c>
      <c r="AZ36" s="1">
        <f t="shared" si="11"/>
        <v>-7.5871468072959525E-2</v>
      </c>
      <c r="BA36" s="1">
        <f t="shared" si="11"/>
        <v>-0.11380720210943918</v>
      </c>
      <c r="BB36" s="1">
        <f t="shared" si="11"/>
        <v>0</v>
      </c>
      <c r="BC36" s="6">
        <f t="shared" si="6"/>
        <v>16.666666666666668</v>
      </c>
      <c r="BD36" s="3">
        <f t="shared" si="3"/>
        <v>62</v>
      </c>
    </row>
    <row r="37" spans="2:56">
      <c r="B37" s="6">
        <f t="shared" si="4"/>
        <v>15.555555555555557</v>
      </c>
      <c r="C37" s="3">
        <f t="shared" si="1"/>
        <v>60</v>
      </c>
      <c r="D37" s="10">
        <f t="shared" si="12"/>
        <v>1.678603091689685</v>
      </c>
      <c r="E37" s="11">
        <f t="shared" si="12"/>
        <v>1.5902555605481228</v>
      </c>
      <c r="F37" s="11">
        <f t="shared" si="12"/>
        <v>1.5549165480914977</v>
      </c>
      <c r="G37" s="11">
        <f t="shared" si="12"/>
        <v>1.5195775356348729</v>
      </c>
      <c r="H37" s="11">
        <f t="shared" si="12"/>
        <v>1.4842385231782478</v>
      </c>
      <c r="I37" s="11">
        <f t="shared" si="12"/>
        <v>1.4488995107216229</v>
      </c>
      <c r="J37" s="11">
        <f t="shared" si="12"/>
        <v>1.4135604982649981</v>
      </c>
      <c r="K37" s="11">
        <f t="shared" si="12"/>
        <v>1.378221485808373</v>
      </c>
      <c r="L37" s="11">
        <f t="shared" si="12"/>
        <v>1.3428824733517482</v>
      </c>
      <c r="M37" s="11">
        <f t="shared" si="12"/>
        <v>1.3075434608951231</v>
      </c>
      <c r="N37" s="11">
        <f t="shared" si="12"/>
        <v>1.2722044484384982</v>
      </c>
      <c r="O37" s="11">
        <f t="shared" si="12"/>
        <v>1.2368654359818732</v>
      </c>
      <c r="P37" s="11">
        <f t="shared" si="12"/>
        <v>1.2015264235252483</v>
      </c>
      <c r="Q37" s="11">
        <f t="shared" si="12"/>
        <v>1.1661874110686234</v>
      </c>
      <c r="R37" s="11">
        <f t="shared" si="12"/>
        <v>1.1308483986119984</v>
      </c>
      <c r="S37" s="11">
        <f t="shared" si="12"/>
        <v>1.0955093861553733</v>
      </c>
      <c r="T37" s="11">
        <f t="shared" si="11"/>
        <v>1.0601703736987484</v>
      </c>
      <c r="U37" s="11">
        <f t="shared" si="11"/>
        <v>1.0248313612421236</v>
      </c>
      <c r="V37" s="11">
        <f t="shared" si="11"/>
        <v>0.98949234878549863</v>
      </c>
      <c r="W37" s="11">
        <f t="shared" si="11"/>
        <v>0.95415333632887356</v>
      </c>
      <c r="X37" s="11">
        <f t="shared" si="11"/>
        <v>0.91881432387224871</v>
      </c>
      <c r="Y37" s="11">
        <f t="shared" si="11"/>
        <v>0.88347531141562374</v>
      </c>
      <c r="Z37" s="11">
        <f t="shared" si="11"/>
        <v>0.84813629895899878</v>
      </c>
      <c r="AA37" s="11">
        <f t="shared" si="11"/>
        <v>0.81279728650237382</v>
      </c>
      <c r="AB37" s="11">
        <f t="shared" si="11"/>
        <v>0.77745827404574885</v>
      </c>
      <c r="AC37" s="11">
        <f t="shared" si="11"/>
        <v>0.74211926158912411</v>
      </c>
      <c r="AD37" s="11">
        <f t="shared" si="11"/>
        <v>0.70678024913249904</v>
      </c>
      <c r="AE37" s="11">
        <f t="shared" si="11"/>
        <v>0.67144123667587396</v>
      </c>
      <c r="AF37" s="11">
        <f t="shared" si="11"/>
        <v>0.63610222421924911</v>
      </c>
      <c r="AG37" s="11">
        <f t="shared" si="11"/>
        <v>0.60076321176262404</v>
      </c>
      <c r="AH37" s="11">
        <f t="shared" si="11"/>
        <v>0.56542419930599919</v>
      </c>
      <c r="AI37" s="11">
        <f t="shared" si="11"/>
        <v>0.53008518684937433</v>
      </c>
      <c r="AJ37" s="11">
        <f t="shared" si="11"/>
        <v>0.49474617439274926</v>
      </c>
      <c r="AK37" s="11">
        <f t="shared" si="11"/>
        <v>0.45940716193612441</v>
      </c>
      <c r="AL37" s="11">
        <f t="shared" si="11"/>
        <v>0.42406814947949933</v>
      </c>
      <c r="AM37" s="11">
        <f t="shared" si="11"/>
        <v>0.38872913702287448</v>
      </c>
      <c r="AN37" s="11">
        <f t="shared" si="11"/>
        <v>0.35339012456624941</v>
      </c>
      <c r="AO37" s="11">
        <f t="shared" si="11"/>
        <v>0.31805111210962456</v>
      </c>
      <c r="AP37" s="11">
        <f t="shared" si="11"/>
        <v>0.2827120996529997</v>
      </c>
      <c r="AQ37" s="11">
        <f t="shared" si="11"/>
        <v>0.24737308719637463</v>
      </c>
      <c r="AR37" s="11">
        <f t="shared" si="11"/>
        <v>0.21203407473974978</v>
      </c>
      <c r="AS37" s="12">
        <f t="shared" si="11"/>
        <v>0.1766950622831247</v>
      </c>
      <c r="AT37" s="1">
        <f t="shared" si="11"/>
        <v>0.14135604982649963</v>
      </c>
      <c r="AU37" s="1">
        <f t="shared" si="11"/>
        <v>0.106017037369875</v>
      </c>
      <c r="AV37" s="1">
        <f t="shared" si="11"/>
        <v>7.0678024913249926E-2</v>
      </c>
      <c r="AW37" s="1">
        <f t="shared" si="11"/>
        <v>3.5339012456625074E-2</v>
      </c>
      <c r="AX37" s="1">
        <f t="shared" si="11"/>
        <v>0</v>
      </c>
      <c r="AY37" s="1">
        <f t="shared" si="11"/>
        <v>-3.5339012456625074E-2</v>
      </c>
      <c r="AZ37" s="1">
        <f t="shared" si="11"/>
        <v>-7.0678024913249926E-2</v>
      </c>
      <c r="BA37" s="1">
        <f t="shared" si="11"/>
        <v>-0.106017037369875</v>
      </c>
      <c r="BB37" s="1">
        <f t="shared" si="11"/>
        <v>0</v>
      </c>
      <c r="BC37" s="6">
        <f t="shared" si="6"/>
        <v>15.555555555555557</v>
      </c>
      <c r="BD37" s="3">
        <f t="shared" si="3"/>
        <v>60</v>
      </c>
    </row>
    <row r="38" spans="2:56">
      <c r="B38" s="6">
        <f t="shared" si="4"/>
        <v>14.444444444444445</v>
      </c>
      <c r="C38" s="3">
        <f t="shared" si="1"/>
        <v>58</v>
      </c>
      <c r="D38" s="10">
        <f t="shared" si="12"/>
        <v>1.5627233718588383</v>
      </c>
      <c r="E38" s="11">
        <f t="shared" si="12"/>
        <v>1.4804747733399521</v>
      </c>
      <c r="F38" s="11">
        <f t="shared" si="12"/>
        <v>1.4475753339323976</v>
      </c>
      <c r="G38" s="11">
        <f t="shared" si="12"/>
        <v>1.414675894524843</v>
      </c>
      <c r="H38" s="11">
        <f t="shared" si="12"/>
        <v>1.3817764551172886</v>
      </c>
      <c r="I38" s="11">
        <f t="shared" si="12"/>
        <v>1.3488770157097343</v>
      </c>
      <c r="J38" s="11">
        <f t="shared" si="12"/>
        <v>1.3159775763021797</v>
      </c>
      <c r="K38" s="11">
        <f t="shared" si="12"/>
        <v>1.2830781368946251</v>
      </c>
      <c r="L38" s="11">
        <f t="shared" si="12"/>
        <v>1.2501786974870708</v>
      </c>
      <c r="M38" s="11">
        <f t="shared" si="12"/>
        <v>1.2172792580795162</v>
      </c>
      <c r="N38" s="11">
        <f t="shared" si="12"/>
        <v>1.1843798186719616</v>
      </c>
      <c r="O38" s="11">
        <f t="shared" si="12"/>
        <v>1.1514803792644073</v>
      </c>
      <c r="P38" s="11">
        <f t="shared" si="12"/>
        <v>1.1185809398568527</v>
      </c>
      <c r="Q38" s="11">
        <f t="shared" si="12"/>
        <v>1.0856815004492981</v>
      </c>
      <c r="R38" s="11">
        <f t="shared" si="12"/>
        <v>1.0527820610417438</v>
      </c>
      <c r="S38" s="11">
        <f t="shared" si="12"/>
        <v>1.0198826216341892</v>
      </c>
      <c r="T38" s="11">
        <f t="shared" si="11"/>
        <v>0.98698318222663473</v>
      </c>
      <c r="U38" s="11">
        <f t="shared" si="11"/>
        <v>0.95408374281908026</v>
      </c>
      <c r="V38" s="11">
        <f t="shared" si="11"/>
        <v>0.9211843034115258</v>
      </c>
      <c r="W38" s="11">
        <f t="shared" si="11"/>
        <v>0.88828486400397122</v>
      </c>
      <c r="X38" s="11">
        <f t="shared" si="11"/>
        <v>0.85538542459641687</v>
      </c>
      <c r="Y38" s="11">
        <f t="shared" si="11"/>
        <v>0.82248598518886229</v>
      </c>
      <c r="Z38" s="11">
        <f t="shared" si="11"/>
        <v>0.78958654578130771</v>
      </c>
      <c r="AA38" s="11">
        <f t="shared" si="11"/>
        <v>0.75668710637375325</v>
      </c>
      <c r="AB38" s="11">
        <f t="shared" si="11"/>
        <v>0.72378766696619867</v>
      </c>
      <c r="AC38" s="11">
        <f t="shared" si="11"/>
        <v>0.69088822755864443</v>
      </c>
      <c r="AD38" s="11">
        <f t="shared" si="11"/>
        <v>0.65798878815108985</v>
      </c>
      <c r="AE38" s="11">
        <f t="shared" si="11"/>
        <v>0.62508934874353539</v>
      </c>
      <c r="AF38" s="11">
        <f t="shared" si="11"/>
        <v>0.59218990933598081</v>
      </c>
      <c r="AG38" s="11">
        <f t="shared" si="11"/>
        <v>0.55929046992842624</v>
      </c>
      <c r="AH38" s="11">
        <f t="shared" si="11"/>
        <v>0.52639103052087188</v>
      </c>
      <c r="AI38" s="11">
        <f t="shared" si="11"/>
        <v>0.49349159111331753</v>
      </c>
      <c r="AJ38" s="11">
        <f t="shared" si="11"/>
        <v>0.46059215170576295</v>
      </c>
      <c r="AK38" s="11">
        <f t="shared" si="11"/>
        <v>0.42769271229820838</v>
      </c>
      <c r="AL38" s="11">
        <f t="shared" si="11"/>
        <v>0.3947932728906538</v>
      </c>
      <c r="AM38" s="11">
        <f t="shared" si="11"/>
        <v>0.36189383348309945</v>
      </c>
      <c r="AN38" s="11">
        <f t="shared" si="11"/>
        <v>0.32899439407554487</v>
      </c>
      <c r="AO38" s="11">
        <f t="shared" si="11"/>
        <v>0.29609495466799052</v>
      </c>
      <c r="AP38" s="11">
        <f t="shared" si="11"/>
        <v>0.26319551526043594</v>
      </c>
      <c r="AQ38" s="11">
        <f t="shared" si="11"/>
        <v>0.23029607585288137</v>
      </c>
      <c r="AR38" s="11">
        <f t="shared" si="11"/>
        <v>0.19739663644532701</v>
      </c>
      <c r="AS38" s="12">
        <f t="shared" si="11"/>
        <v>0.16449719703777244</v>
      </c>
      <c r="AT38" s="1">
        <f t="shared" si="11"/>
        <v>0.13159775763021786</v>
      </c>
      <c r="AU38" s="1">
        <f t="shared" si="11"/>
        <v>9.8698318222663506E-2</v>
      </c>
      <c r="AV38" s="1">
        <f t="shared" si="11"/>
        <v>6.5798878815109152E-2</v>
      </c>
      <c r="AW38" s="1">
        <f t="shared" si="11"/>
        <v>3.2899439407554576E-2</v>
      </c>
      <c r="AX38" s="1">
        <f t="shared" si="11"/>
        <v>0</v>
      </c>
      <c r="AY38" s="1">
        <f t="shared" si="11"/>
        <v>-3.2899439407554576E-2</v>
      </c>
      <c r="AZ38" s="1">
        <f t="shared" si="11"/>
        <v>-6.5798878815109152E-2</v>
      </c>
      <c r="BA38" s="1">
        <f t="shared" si="11"/>
        <v>-9.8698318222663506E-2</v>
      </c>
      <c r="BB38" s="1">
        <f t="shared" si="11"/>
        <v>0</v>
      </c>
      <c r="BC38" s="6">
        <f t="shared" si="6"/>
        <v>14.444444444444445</v>
      </c>
      <c r="BD38" s="3">
        <f t="shared" si="3"/>
        <v>58</v>
      </c>
    </row>
    <row r="39" spans="2:56">
      <c r="B39" s="6">
        <f t="shared" si="4"/>
        <v>13.333333333333334</v>
      </c>
      <c r="C39" s="3">
        <f t="shared" si="1"/>
        <v>56</v>
      </c>
      <c r="D39" s="10">
        <f t="shared" si="12"/>
        <v>1.4539208097168521</v>
      </c>
      <c r="E39" s="11">
        <f t="shared" si="12"/>
        <v>1.3773986618370178</v>
      </c>
      <c r="F39" s="11">
        <f t="shared" si="12"/>
        <v>1.3467898026850842</v>
      </c>
      <c r="G39" s="11">
        <f t="shared" si="12"/>
        <v>1.3161809435331504</v>
      </c>
      <c r="H39" s="11">
        <f t="shared" si="12"/>
        <v>1.2855720843812166</v>
      </c>
      <c r="I39" s="11">
        <f t="shared" si="12"/>
        <v>1.2549632252292828</v>
      </c>
      <c r="J39" s="11">
        <f t="shared" si="12"/>
        <v>1.2243543660773493</v>
      </c>
      <c r="K39" s="11">
        <f t="shared" si="12"/>
        <v>1.1937455069254155</v>
      </c>
      <c r="L39" s="11">
        <f t="shared" si="12"/>
        <v>1.1631366477734817</v>
      </c>
      <c r="M39" s="11">
        <f t="shared" si="12"/>
        <v>1.1325277886215479</v>
      </c>
      <c r="N39" s="11">
        <f t="shared" si="12"/>
        <v>1.1019189294696141</v>
      </c>
      <c r="O39" s="11">
        <f t="shared" si="12"/>
        <v>1.0713100703176806</v>
      </c>
      <c r="P39" s="11">
        <f t="shared" si="12"/>
        <v>1.0407012111657468</v>
      </c>
      <c r="Q39" s="11">
        <f t="shared" si="12"/>
        <v>1.010092352013813</v>
      </c>
      <c r="R39" s="11">
        <f t="shared" si="12"/>
        <v>0.97948349286187941</v>
      </c>
      <c r="S39" s="11">
        <f t="shared" si="12"/>
        <v>0.94887463370994563</v>
      </c>
      <c r="T39" s="11">
        <f t="shared" si="11"/>
        <v>0.91826577455801184</v>
      </c>
      <c r="U39" s="11">
        <f t="shared" si="11"/>
        <v>0.88765691540607816</v>
      </c>
      <c r="V39" s="11">
        <f t="shared" si="11"/>
        <v>0.85704805625414437</v>
      </c>
      <c r="W39" s="11">
        <f t="shared" si="11"/>
        <v>0.8264391971022107</v>
      </c>
      <c r="X39" s="11">
        <f t="shared" si="11"/>
        <v>0.79583033795027702</v>
      </c>
      <c r="Y39" s="11">
        <f t="shared" si="11"/>
        <v>0.76522147879834324</v>
      </c>
      <c r="Z39" s="11">
        <f t="shared" si="11"/>
        <v>0.73461261964640945</v>
      </c>
      <c r="AA39" s="11">
        <f t="shared" si="11"/>
        <v>0.70400376049447577</v>
      </c>
      <c r="AB39" s="11">
        <f t="shared" si="11"/>
        <v>0.67339490134254198</v>
      </c>
      <c r="AC39" s="11">
        <f t="shared" si="11"/>
        <v>0.64278604219060842</v>
      </c>
      <c r="AD39" s="11">
        <f t="shared" si="11"/>
        <v>0.61217718303867463</v>
      </c>
      <c r="AE39" s="11">
        <f t="shared" si="11"/>
        <v>0.58156832388674085</v>
      </c>
      <c r="AF39" s="11">
        <f t="shared" si="11"/>
        <v>0.55095946473480706</v>
      </c>
      <c r="AG39" s="11">
        <f t="shared" si="11"/>
        <v>0.52035060558287327</v>
      </c>
      <c r="AH39" s="11">
        <f t="shared" si="11"/>
        <v>0.48974174643093971</v>
      </c>
      <c r="AI39" s="11">
        <f t="shared" si="11"/>
        <v>0.45913288727900592</v>
      </c>
      <c r="AJ39" s="11">
        <f t="shared" si="11"/>
        <v>0.42852402812707235</v>
      </c>
      <c r="AK39" s="11">
        <f t="shared" si="11"/>
        <v>0.39791516897513857</v>
      </c>
      <c r="AL39" s="11">
        <f t="shared" si="11"/>
        <v>0.36730630982320478</v>
      </c>
      <c r="AM39" s="11">
        <f t="shared" si="11"/>
        <v>0.33669745067127099</v>
      </c>
      <c r="AN39" s="11">
        <f t="shared" si="11"/>
        <v>0.30608859151933721</v>
      </c>
      <c r="AO39" s="11">
        <f t="shared" si="11"/>
        <v>0.27547973236740364</v>
      </c>
      <c r="AP39" s="11">
        <f t="shared" si="11"/>
        <v>0.24487087321546985</v>
      </c>
      <c r="AQ39" s="11">
        <f t="shared" si="11"/>
        <v>0.21426201406353607</v>
      </c>
      <c r="AR39" s="11">
        <f t="shared" si="11"/>
        <v>0.18365315491160228</v>
      </c>
      <c r="AS39" s="12">
        <f t="shared" si="11"/>
        <v>0.15304429575966871</v>
      </c>
      <c r="AT39" s="1">
        <f t="shared" si="11"/>
        <v>0.12243543660773493</v>
      </c>
      <c r="AU39" s="1">
        <f t="shared" si="11"/>
        <v>9.1826577455801361E-2</v>
      </c>
      <c r="AV39" s="1">
        <f t="shared" si="11"/>
        <v>6.1217718303867574E-2</v>
      </c>
      <c r="AW39" s="1">
        <f t="shared" si="11"/>
        <v>3.0608859151933787E-2</v>
      </c>
      <c r="AX39" s="1">
        <f t="shared" si="11"/>
        <v>0</v>
      </c>
      <c r="AY39" s="1">
        <f t="shared" si="11"/>
        <v>-3.0608859151933787E-2</v>
      </c>
      <c r="AZ39" s="1">
        <f t="shared" si="11"/>
        <v>-6.1217718303867574E-2</v>
      </c>
      <c r="BA39" s="1">
        <f t="shared" si="11"/>
        <v>-9.1826577455801361E-2</v>
      </c>
      <c r="BB39" s="1">
        <f t="shared" si="11"/>
        <v>0</v>
      </c>
      <c r="BC39" s="6">
        <f t="shared" si="6"/>
        <v>13.333333333333334</v>
      </c>
      <c r="BD39" s="3">
        <f t="shared" si="3"/>
        <v>56</v>
      </c>
    </row>
    <row r="40" spans="2:56">
      <c r="B40" s="6">
        <f t="shared" si="4"/>
        <v>12.222222222222223</v>
      </c>
      <c r="C40" s="3">
        <f t="shared" si="1"/>
        <v>54</v>
      </c>
      <c r="D40" s="10">
        <f t="shared" si="12"/>
        <v>1.3518243794389515</v>
      </c>
      <c r="E40" s="11">
        <f t="shared" si="12"/>
        <v>1.2806757278895329</v>
      </c>
      <c r="F40" s="11">
        <f t="shared" si="12"/>
        <v>1.2522162672697656</v>
      </c>
      <c r="G40" s="11">
        <f t="shared" si="12"/>
        <v>1.2237568066499982</v>
      </c>
      <c r="H40" s="11">
        <f t="shared" si="12"/>
        <v>1.1952973460302307</v>
      </c>
      <c r="I40" s="11">
        <f t="shared" si="12"/>
        <v>1.1668378854104633</v>
      </c>
      <c r="J40" s="11">
        <f t="shared" si="12"/>
        <v>1.1383784247906958</v>
      </c>
      <c r="K40" s="11">
        <f t="shared" si="12"/>
        <v>1.1099189641709286</v>
      </c>
      <c r="L40" s="11">
        <f t="shared" si="12"/>
        <v>1.0814595035511612</v>
      </c>
      <c r="M40" s="11">
        <f t="shared" si="12"/>
        <v>1.0530000429313937</v>
      </c>
      <c r="N40" s="11">
        <f t="shared" si="12"/>
        <v>1.0245405823116263</v>
      </c>
      <c r="O40" s="11">
        <f t="shared" si="12"/>
        <v>0.99608112169185903</v>
      </c>
      <c r="P40" s="11">
        <f t="shared" si="12"/>
        <v>0.96762166107209158</v>
      </c>
      <c r="Q40" s="11">
        <f t="shared" si="12"/>
        <v>0.93916220045232413</v>
      </c>
      <c r="R40" s="11">
        <f t="shared" si="12"/>
        <v>0.91070273983255678</v>
      </c>
      <c r="S40" s="11">
        <f t="shared" si="12"/>
        <v>0.88224327921278933</v>
      </c>
      <c r="T40" s="11">
        <f t="shared" si="11"/>
        <v>0.85378381859302188</v>
      </c>
      <c r="U40" s="11">
        <f t="shared" si="11"/>
        <v>0.82532435797325454</v>
      </c>
      <c r="V40" s="11">
        <f t="shared" si="11"/>
        <v>0.7968648973534872</v>
      </c>
      <c r="W40" s="11">
        <f t="shared" si="11"/>
        <v>0.76840543673371975</v>
      </c>
      <c r="X40" s="11">
        <f t="shared" si="11"/>
        <v>0.73994597611395241</v>
      </c>
      <c r="Y40" s="11">
        <f t="shared" si="11"/>
        <v>0.71148651549418496</v>
      </c>
      <c r="Z40" s="11">
        <f t="shared" si="11"/>
        <v>0.68302705487441751</v>
      </c>
      <c r="AA40" s="11">
        <f t="shared" si="11"/>
        <v>0.65456759425465016</v>
      </c>
      <c r="AB40" s="11">
        <f t="shared" si="11"/>
        <v>0.62610813363488271</v>
      </c>
      <c r="AC40" s="11">
        <f t="shared" si="11"/>
        <v>0.59764867301511537</v>
      </c>
      <c r="AD40" s="11">
        <f t="shared" si="11"/>
        <v>0.56918921239534803</v>
      </c>
      <c r="AE40" s="11">
        <f t="shared" si="11"/>
        <v>0.54072975177558058</v>
      </c>
      <c r="AF40" s="11">
        <f t="shared" si="11"/>
        <v>0.51227029115581313</v>
      </c>
      <c r="AG40" s="11">
        <f t="shared" si="11"/>
        <v>0.48381083053604568</v>
      </c>
      <c r="AH40" s="11">
        <f t="shared" si="11"/>
        <v>0.45535136991627834</v>
      </c>
      <c r="AI40" s="11">
        <f t="shared" si="11"/>
        <v>0.426891909296511</v>
      </c>
      <c r="AJ40" s="11">
        <f t="shared" si="11"/>
        <v>0.39843244867674366</v>
      </c>
      <c r="AK40" s="11">
        <f t="shared" si="11"/>
        <v>0.3699729880569762</v>
      </c>
      <c r="AL40" s="11">
        <f t="shared" si="11"/>
        <v>0.34151352743720875</v>
      </c>
      <c r="AM40" s="11">
        <f t="shared" si="11"/>
        <v>0.3130540668174413</v>
      </c>
      <c r="AN40" s="11">
        <f t="shared" si="11"/>
        <v>0.28459460619767385</v>
      </c>
      <c r="AO40" s="11">
        <f t="shared" si="11"/>
        <v>0.25613514557790662</v>
      </c>
      <c r="AP40" s="11">
        <f t="shared" si="11"/>
        <v>0.22767568495813917</v>
      </c>
      <c r="AQ40" s="11">
        <f t="shared" si="11"/>
        <v>0.19921622433837172</v>
      </c>
      <c r="AR40" s="11">
        <f t="shared" si="11"/>
        <v>0.17075676371860449</v>
      </c>
      <c r="AS40" s="12">
        <f t="shared" si="11"/>
        <v>0.14229730309883704</v>
      </c>
      <c r="AT40" s="1">
        <f t="shared" si="11"/>
        <v>0.11383784247906958</v>
      </c>
      <c r="AU40" s="1">
        <f t="shared" si="11"/>
        <v>8.5378381859302355E-2</v>
      </c>
      <c r="AV40" s="1">
        <f t="shared" si="11"/>
        <v>5.6918921239534903E-2</v>
      </c>
      <c r="AW40" s="1">
        <f t="shared" si="11"/>
        <v>2.8459460619767452E-2</v>
      </c>
      <c r="AX40" s="1">
        <f t="shared" si="11"/>
        <v>0</v>
      </c>
      <c r="AY40" s="1">
        <f t="shared" si="11"/>
        <v>-2.8459460619767452E-2</v>
      </c>
      <c r="AZ40" s="1">
        <f t="shared" si="11"/>
        <v>-5.6918921239534903E-2</v>
      </c>
      <c r="BA40" s="1">
        <f t="shared" si="11"/>
        <v>-8.5378381859302355E-2</v>
      </c>
      <c r="BB40" s="1">
        <f t="shared" si="11"/>
        <v>0</v>
      </c>
      <c r="BC40" s="6">
        <f t="shared" si="6"/>
        <v>12.222222222222223</v>
      </c>
      <c r="BD40" s="3">
        <f t="shared" si="3"/>
        <v>54</v>
      </c>
    </row>
    <row r="41" spans="2:56">
      <c r="B41" s="6">
        <f t="shared" si="4"/>
        <v>11.111111111111111</v>
      </c>
      <c r="C41" s="3">
        <f>C42+2</f>
        <v>52</v>
      </c>
      <c r="D41" s="10">
        <f t="shared" si="12"/>
        <v>1.2560789212861478</v>
      </c>
      <c r="E41" s="11">
        <f t="shared" si="12"/>
        <v>1.1899695043763507</v>
      </c>
      <c r="F41" s="11">
        <f t="shared" si="12"/>
        <v>1.1635257376124317</v>
      </c>
      <c r="G41" s="11">
        <f t="shared" si="12"/>
        <v>1.1370819708485129</v>
      </c>
      <c r="H41" s="11">
        <f t="shared" si="12"/>
        <v>1.1106382040845939</v>
      </c>
      <c r="I41" s="11">
        <f t="shared" si="12"/>
        <v>1.0841944373206751</v>
      </c>
      <c r="J41" s="11">
        <f t="shared" si="12"/>
        <v>1.0577506705567561</v>
      </c>
      <c r="K41" s="11">
        <f t="shared" si="12"/>
        <v>1.0313069037928373</v>
      </c>
      <c r="L41" s="11">
        <f t="shared" si="12"/>
        <v>1.0048631370289183</v>
      </c>
      <c r="M41" s="11">
        <f t="shared" si="12"/>
        <v>0.97841937026499948</v>
      </c>
      <c r="N41" s="11">
        <f t="shared" si="12"/>
        <v>0.95197560350108046</v>
      </c>
      <c r="O41" s="11">
        <f t="shared" si="12"/>
        <v>0.92553183673716166</v>
      </c>
      <c r="P41" s="11">
        <f t="shared" si="12"/>
        <v>0.89908806997324264</v>
      </c>
      <c r="Q41" s="11">
        <f t="shared" si="12"/>
        <v>0.87264430320932385</v>
      </c>
      <c r="R41" s="11">
        <f t="shared" si="12"/>
        <v>0.84620053644540494</v>
      </c>
      <c r="S41" s="11">
        <f t="shared" si="12"/>
        <v>0.81975676968148603</v>
      </c>
      <c r="T41" s="11">
        <f t="shared" si="11"/>
        <v>0.79331300291756712</v>
      </c>
      <c r="U41" s="11">
        <f t="shared" si="11"/>
        <v>0.76686923615364821</v>
      </c>
      <c r="V41" s="11">
        <f t="shared" si="11"/>
        <v>0.74042546938972931</v>
      </c>
      <c r="W41" s="11">
        <f t="shared" si="11"/>
        <v>0.7139817026258104</v>
      </c>
      <c r="X41" s="11">
        <f t="shared" si="11"/>
        <v>0.68753793586189149</v>
      </c>
      <c r="Y41" s="11">
        <f t="shared" si="11"/>
        <v>0.66109416909797258</v>
      </c>
      <c r="Z41" s="11">
        <f t="shared" si="11"/>
        <v>0.63465040233405368</v>
      </c>
      <c r="AA41" s="11">
        <f t="shared" si="11"/>
        <v>0.60820663557013477</v>
      </c>
      <c r="AB41" s="11">
        <f t="shared" si="11"/>
        <v>0.58176286880621575</v>
      </c>
      <c r="AC41" s="11">
        <f t="shared" si="11"/>
        <v>0.55531910204229706</v>
      </c>
      <c r="AD41" s="11">
        <f t="shared" si="11"/>
        <v>0.52887533527837804</v>
      </c>
      <c r="AE41" s="11">
        <f t="shared" si="11"/>
        <v>0.50243156851445914</v>
      </c>
      <c r="AF41" s="11">
        <f t="shared" si="11"/>
        <v>0.47598780175054023</v>
      </c>
      <c r="AG41" s="11">
        <f t="shared" si="11"/>
        <v>0.44954403498662132</v>
      </c>
      <c r="AH41" s="11">
        <f t="shared" si="11"/>
        <v>0.42310026822270241</v>
      </c>
      <c r="AI41" s="11">
        <f t="shared" si="11"/>
        <v>0.39665650145878362</v>
      </c>
      <c r="AJ41" s="11">
        <f t="shared" si="11"/>
        <v>0.37021273469486471</v>
      </c>
      <c r="AK41" s="11">
        <f t="shared" si="11"/>
        <v>0.3437689679309458</v>
      </c>
      <c r="AL41" s="11">
        <f t="shared" si="11"/>
        <v>0.31732520116702689</v>
      </c>
      <c r="AM41" s="11">
        <f t="shared" si="11"/>
        <v>0.29088143440310787</v>
      </c>
      <c r="AN41" s="11">
        <f t="shared" ref="AN41:BB41" si="13">((610.7)*10^((7.5*$B41)/(237.3+$B41))/1000)-((610.7)*10^((7.5*$B41)/(237.3+$B41))/1000)*(AN$13/100)</f>
        <v>0.26443766763918908</v>
      </c>
      <c r="AO41" s="11">
        <f t="shared" si="13"/>
        <v>0.23799390087527028</v>
      </c>
      <c r="AP41" s="11">
        <f t="shared" si="13"/>
        <v>0.21155013411135126</v>
      </c>
      <c r="AQ41" s="11">
        <f t="shared" si="13"/>
        <v>0.18510636734743224</v>
      </c>
      <c r="AR41" s="11">
        <f t="shared" si="13"/>
        <v>0.15866260058351345</v>
      </c>
      <c r="AS41" s="12">
        <f t="shared" si="13"/>
        <v>0.13221883381959443</v>
      </c>
      <c r="AT41" s="1">
        <f t="shared" si="13"/>
        <v>0.10577506705567563</v>
      </c>
      <c r="AU41" s="1">
        <f t="shared" si="13"/>
        <v>7.9331300291756834E-2</v>
      </c>
      <c r="AV41" s="1">
        <f t="shared" si="13"/>
        <v>5.2887533527837816E-2</v>
      </c>
      <c r="AW41" s="1">
        <f t="shared" si="13"/>
        <v>2.6443766763919019E-2</v>
      </c>
      <c r="AX41" s="1">
        <f t="shared" si="13"/>
        <v>0</v>
      </c>
      <c r="AY41" s="1">
        <f t="shared" si="13"/>
        <v>-2.6443766763919019E-2</v>
      </c>
      <c r="AZ41" s="1">
        <f t="shared" si="13"/>
        <v>-5.2887533527837816E-2</v>
      </c>
      <c r="BA41" s="1">
        <f t="shared" si="13"/>
        <v>-7.9331300291756834E-2</v>
      </c>
      <c r="BB41" s="1">
        <f t="shared" si="13"/>
        <v>0</v>
      </c>
      <c r="BC41" s="6">
        <f t="shared" si="6"/>
        <v>11.111111111111111</v>
      </c>
      <c r="BD41" s="3">
        <f>BD42+2</f>
        <v>52</v>
      </c>
    </row>
    <row r="42" spans="2:56">
      <c r="B42" s="6">
        <f t="shared" si="4"/>
        <v>10</v>
      </c>
      <c r="C42" s="3">
        <v>50</v>
      </c>
      <c r="D42" s="13">
        <f t="shared" si="12"/>
        <v>1.1663446438797838</v>
      </c>
      <c r="E42" s="14">
        <f t="shared" si="12"/>
        <v>1.1049580836755846</v>
      </c>
      <c r="F42" s="14">
        <f t="shared" si="12"/>
        <v>1.0804034595939049</v>
      </c>
      <c r="G42" s="14">
        <f t="shared" si="12"/>
        <v>1.0558488355122253</v>
      </c>
      <c r="H42" s="14">
        <f t="shared" si="12"/>
        <v>1.0312942114305457</v>
      </c>
      <c r="I42" s="14">
        <f t="shared" si="12"/>
        <v>1.006739587348866</v>
      </c>
      <c r="J42" s="14">
        <f t="shared" si="12"/>
        <v>0.98218496326718641</v>
      </c>
      <c r="K42" s="14">
        <f t="shared" si="12"/>
        <v>0.95763033918550677</v>
      </c>
      <c r="L42" s="14">
        <f t="shared" si="12"/>
        <v>0.93307571510382703</v>
      </c>
      <c r="M42" s="14">
        <f t="shared" si="12"/>
        <v>0.9085210910221474</v>
      </c>
      <c r="N42" s="14">
        <f t="shared" si="12"/>
        <v>0.88396646694046765</v>
      </c>
      <c r="O42" s="14">
        <f t="shared" si="12"/>
        <v>0.85941184285878802</v>
      </c>
      <c r="P42" s="14">
        <f t="shared" si="12"/>
        <v>0.83485721877710839</v>
      </c>
      <c r="Q42" s="14">
        <f t="shared" si="12"/>
        <v>0.81030259469542876</v>
      </c>
      <c r="R42" s="14">
        <f t="shared" si="12"/>
        <v>0.78574797061374912</v>
      </c>
      <c r="S42" s="14">
        <f t="shared" si="12"/>
        <v>0.76119334653206949</v>
      </c>
      <c r="T42" s="14">
        <f t="shared" ref="T42:BB42" si="14">((610.7)*10^((7.5*$B42)/(237.3+$B42))/1000)-((610.7)*10^((7.5*$B42)/(237.3+$B42))/1000)*(T$13/100)</f>
        <v>0.73663872245038975</v>
      </c>
      <c r="U42" s="14">
        <f t="shared" si="14"/>
        <v>0.71208409836871012</v>
      </c>
      <c r="V42" s="14">
        <f t="shared" si="14"/>
        <v>0.68752947428703048</v>
      </c>
      <c r="W42" s="14">
        <f t="shared" si="14"/>
        <v>0.66297485020535074</v>
      </c>
      <c r="X42" s="14">
        <f t="shared" si="14"/>
        <v>0.63842022612367111</v>
      </c>
      <c r="Y42" s="14">
        <f t="shared" si="14"/>
        <v>0.61386560204199148</v>
      </c>
      <c r="Z42" s="14">
        <f t="shared" si="14"/>
        <v>0.58931097796031184</v>
      </c>
      <c r="AA42" s="14">
        <f t="shared" si="14"/>
        <v>0.5647563538786321</v>
      </c>
      <c r="AB42" s="14">
        <f t="shared" si="14"/>
        <v>0.54020172979695247</v>
      </c>
      <c r="AC42" s="14">
        <f t="shared" si="14"/>
        <v>0.51564710571527284</v>
      </c>
      <c r="AD42" s="14">
        <f t="shared" si="14"/>
        <v>0.4910924816335932</v>
      </c>
      <c r="AE42" s="14">
        <f t="shared" si="14"/>
        <v>0.46653785755191357</v>
      </c>
      <c r="AF42" s="14">
        <f t="shared" si="14"/>
        <v>0.44198323347023383</v>
      </c>
      <c r="AG42" s="14">
        <f t="shared" si="14"/>
        <v>0.41742860938855419</v>
      </c>
      <c r="AH42" s="14">
        <f t="shared" si="14"/>
        <v>0.39287398530687445</v>
      </c>
      <c r="AI42" s="14">
        <f t="shared" si="14"/>
        <v>0.36831936122519493</v>
      </c>
      <c r="AJ42" s="14">
        <f t="shared" si="14"/>
        <v>0.3437647371435153</v>
      </c>
      <c r="AK42" s="14">
        <f t="shared" si="14"/>
        <v>0.31921011306183555</v>
      </c>
      <c r="AL42" s="14">
        <f t="shared" si="14"/>
        <v>0.29465548898015592</v>
      </c>
      <c r="AM42" s="14">
        <f t="shared" si="14"/>
        <v>0.27010086489847618</v>
      </c>
      <c r="AN42" s="14">
        <f t="shared" si="14"/>
        <v>0.24554624081679655</v>
      </c>
      <c r="AO42" s="14">
        <f t="shared" si="14"/>
        <v>0.22099161673511691</v>
      </c>
      <c r="AP42" s="14">
        <f t="shared" si="14"/>
        <v>0.19643699265343728</v>
      </c>
      <c r="AQ42" s="14">
        <f t="shared" si="14"/>
        <v>0.17188236857175765</v>
      </c>
      <c r="AR42" s="14">
        <f t="shared" si="14"/>
        <v>0.14732774449007802</v>
      </c>
      <c r="AS42" s="15">
        <f t="shared" si="14"/>
        <v>0.12277312040839816</v>
      </c>
      <c r="AT42" s="1">
        <f t="shared" si="14"/>
        <v>9.821849632671853E-2</v>
      </c>
      <c r="AU42" s="1">
        <f t="shared" si="14"/>
        <v>7.3663872245039119E-2</v>
      </c>
      <c r="AV42" s="1">
        <f t="shared" si="14"/>
        <v>4.9109248163359265E-2</v>
      </c>
      <c r="AW42" s="1">
        <f t="shared" si="14"/>
        <v>2.4554624081679632E-2</v>
      </c>
      <c r="AX42" s="1">
        <f t="shared" si="14"/>
        <v>0</v>
      </c>
      <c r="AY42" s="1">
        <f t="shared" si="14"/>
        <v>-2.4554624081679632E-2</v>
      </c>
      <c r="AZ42" s="1">
        <f t="shared" si="14"/>
        <v>-4.9109248163359265E-2</v>
      </c>
      <c r="BA42" s="1">
        <f t="shared" si="14"/>
        <v>-7.3663872245039119E-2</v>
      </c>
      <c r="BB42" s="1">
        <f t="shared" si="14"/>
        <v>0</v>
      </c>
      <c r="BC42" s="6">
        <f t="shared" si="6"/>
        <v>10</v>
      </c>
      <c r="BD42" s="3">
        <v>50</v>
      </c>
    </row>
    <row r="43" spans="2:56" s="4" customFormat="1">
      <c r="B43" s="5"/>
      <c r="C43" s="5"/>
      <c r="D43" s="4">
        <v>5</v>
      </c>
      <c r="E43" s="4">
        <v>10</v>
      </c>
      <c r="F43" s="5">
        <f t="shared" ref="F43:BA43" si="15">E43+2</f>
        <v>12</v>
      </c>
      <c r="G43" s="5">
        <f t="shared" si="15"/>
        <v>14</v>
      </c>
      <c r="H43" s="5">
        <f t="shared" si="15"/>
        <v>16</v>
      </c>
      <c r="I43" s="5">
        <f t="shared" si="15"/>
        <v>18</v>
      </c>
      <c r="J43" s="4">
        <f t="shared" si="15"/>
        <v>20</v>
      </c>
      <c r="K43" s="5">
        <f t="shared" si="15"/>
        <v>22</v>
      </c>
      <c r="L43" s="5">
        <f t="shared" si="15"/>
        <v>24</v>
      </c>
      <c r="M43" s="5">
        <f t="shared" si="15"/>
        <v>26</v>
      </c>
      <c r="N43" s="5">
        <f t="shared" si="15"/>
        <v>28</v>
      </c>
      <c r="O43" s="4">
        <f t="shared" si="15"/>
        <v>30</v>
      </c>
      <c r="P43" s="5">
        <f t="shared" si="15"/>
        <v>32</v>
      </c>
      <c r="Q43" s="5">
        <f t="shared" si="15"/>
        <v>34</v>
      </c>
      <c r="R43" s="5">
        <f t="shared" si="15"/>
        <v>36</v>
      </c>
      <c r="S43" s="5">
        <f t="shared" si="15"/>
        <v>38</v>
      </c>
      <c r="T43" s="4">
        <f t="shared" si="15"/>
        <v>40</v>
      </c>
      <c r="U43" s="5">
        <f t="shared" si="15"/>
        <v>42</v>
      </c>
      <c r="V43" s="5">
        <f t="shared" si="15"/>
        <v>44</v>
      </c>
      <c r="W43" s="5">
        <f t="shared" si="15"/>
        <v>46</v>
      </c>
      <c r="X43" s="5">
        <f t="shared" si="15"/>
        <v>48</v>
      </c>
      <c r="Y43" s="4">
        <f t="shared" si="15"/>
        <v>50</v>
      </c>
      <c r="Z43" s="5">
        <f t="shared" si="15"/>
        <v>52</v>
      </c>
      <c r="AA43" s="5">
        <f t="shared" si="15"/>
        <v>54</v>
      </c>
      <c r="AB43" s="5">
        <f t="shared" si="15"/>
        <v>56</v>
      </c>
      <c r="AC43" s="5">
        <f t="shared" si="15"/>
        <v>58</v>
      </c>
      <c r="AD43" s="4">
        <f t="shared" si="15"/>
        <v>60</v>
      </c>
      <c r="AE43" s="5">
        <f t="shared" si="15"/>
        <v>62</v>
      </c>
      <c r="AF43" s="5">
        <f t="shared" si="15"/>
        <v>64</v>
      </c>
      <c r="AG43" s="5">
        <f t="shared" si="15"/>
        <v>66</v>
      </c>
      <c r="AH43" s="5">
        <f t="shared" si="15"/>
        <v>68</v>
      </c>
      <c r="AI43" s="4">
        <f t="shared" si="15"/>
        <v>70</v>
      </c>
      <c r="AJ43" s="5">
        <f t="shared" si="15"/>
        <v>72</v>
      </c>
      <c r="AK43" s="5">
        <f t="shared" si="15"/>
        <v>74</v>
      </c>
      <c r="AL43" s="5">
        <f t="shared" si="15"/>
        <v>76</v>
      </c>
      <c r="AM43" s="5">
        <f t="shared" si="15"/>
        <v>78</v>
      </c>
      <c r="AN43" s="4">
        <f t="shared" si="15"/>
        <v>80</v>
      </c>
      <c r="AO43" s="5">
        <f t="shared" si="15"/>
        <v>82</v>
      </c>
      <c r="AP43" s="5">
        <f t="shared" si="15"/>
        <v>84</v>
      </c>
      <c r="AQ43" s="5">
        <f t="shared" si="15"/>
        <v>86</v>
      </c>
      <c r="AR43" s="5">
        <f t="shared" si="15"/>
        <v>88</v>
      </c>
      <c r="AS43" s="4">
        <f t="shared" si="15"/>
        <v>90</v>
      </c>
      <c r="AT43" s="5">
        <f t="shared" si="15"/>
        <v>92</v>
      </c>
      <c r="AU43" s="5">
        <f t="shared" si="15"/>
        <v>94</v>
      </c>
      <c r="AV43" s="5">
        <f t="shared" si="15"/>
        <v>96</v>
      </c>
      <c r="AW43" s="5">
        <f t="shared" si="15"/>
        <v>98</v>
      </c>
      <c r="AX43" s="4">
        <f t="shared" si="15"/>
        <v>100</v>
      </c>
      <c r="AY43" s="4">
        <f t="shared" si="15"/>
        <v>102</v>
      </c>
      <c r="AZ43" s="4">
        <f t="shared" si="15"/>
        <v>104</v>
      </c>
      <c r="BA43" s="4">
        <f t="shared" si="15"/>
        <v>106</v>
      </c>
      <c r="BB43" s="4">
        <v>100</v>
      </c>
      <c r="BC43" s="5"/>
      <c r="BD43" s="5"/>
    </row>
  </sheetData>
  <conditionalFormatting sqref="D14:BB42">
    <cfRule type="expression" dxfId="9" priority="18">
      <formula>D14&lt;($C$1-$C$2)</formula>
    </cfRule>
    <cfRule type="expression" dxfId="8" priority="19">
      <formula>D14&lt;=$C$1-($C$2/2)</formula>
    </cfRule>
    <cfRule type="expression" dxfId="7" priority="20">
      <formula>D14&lt;=$C$1+($C$2/2)</formula>
    </cfRule>
    <cfRule type="expression" dxfId="6" priority="21">
      <formula>D14&gt;($C$1+$C$2)</formula>
    </cfRule>
    <cfRule type="expression" dxfId="5" priority="22">
      <formula>D14&gt;($C$1-($C$2/2))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VPD</vt:lpstr>
      <vt:lpstr>Sheet1</vt:lpstr>
      <vt:lpstr>Early Veg</vt:lpstr>
      <vt:lpstr>VEG</vt:lpstr>
      <vt:lpstr>Flower</vt:lpstr>
      <vt:lpstr>Late Flower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Arnold</dc:creator>
  <cp:lastModifiedBy>Jason Arnold</cp:lastModifiedBy>
  <cp:lastPrinted>2021-04-12T14:19:33Z</cp:lastPrinted>
  <dcterms:created xsi:type="dcterms:W3CDTF">2020-11-07T14:13:20Z</dcterms:created>
  <dcterms:modified xsi:type="dcterms:W3CDTF">2021-05-10T21:21:47Z</dcterms:modified>
</cp:coreProperties>
</file>